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:\Outros computadores\Meu modelo Computador\proaf\Arquivo Licitacao\LICITAÇÕES 2025\Concorrência Eletrônica 2025\Ce 03 2025 - 24.427.864-7 - Adequações rede elétrica média tensão CCS\Documentos Engenharia\"/>
    </mc:Choice>
  </mc:AlternateContent>
  <xr:revisionPtr revIDLastSave="0" documentId="13_ncr:1_{80E9DB02-2112-4814-B4F0-813A9A019D61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ORÇAMENTO" sheetId="1" r:id="rId1"/>
    <sheet name="COMPOSIÇÕES" sheetId="2" r:id="rId2"/>
    <sheet name="CRONOGRAMA" sheetId="3" r:id="rId3"/>
    <sheet name="BDI" sheetId="4" r:id="rId4"/>
  </sheets>
  <calcPr calcId="191029"/>
</workbook>
</file>

<file path=xl/calcChain.xml><?xml version="1.0" encoding="utf-8"?>
<calcChain xmlns="http://schemas.openxmlformats.org/spreadsheetml/2006/main">
  <c r="F46" i="4" l="1"/>
  <c r="F54" i="4" s="1"/>
  <c r="H45" i="4"/>
  <c r="H44" i="4"/>
  <c r="H43" i="4"/>
  <c r="H42" i="4"/>
  <c r="H41" i="4"/>
  <c r="F28" i="4"/>
  <c r="M4" i="1" s="1"/>
  <c r="F20" i="4"/>
  <c r="H19" i="4"/>
  <c r="H18" i="4"/>
  <c r="H17" i="4"/>
  <c r="H16" i="4"/>
  <c r="H15" i="4"/>
  <c r="J18" i="3"/>
  <c r="H18" i="3"/>
  <c r="F18" i="3"/>
  <c r="K17" i="3"/>
  <c r="B17" i="3"/>
  <c r="K16" i="3"/>
  <c r="B16" i="3"/>
  <c r="K15" i="3"/>
  <c r="B15" i="3"/>
  <c r="J10" i="3"/>
  <c r="H10" i="3"/>
  <c r="K36" i="2"/>
  <c r="J36" i="2"/>
  <c r="I36" i="2"/>
  <c r="L36" i="2" s="1"/>
  <c r="K35" i="2"/>
  <c r="J35" i="2"/>
  <c r="I35" i="2"/>
  <c r="L35" i="2" s="1"/>
  <c r="L34" i="2" s="1"/>
  <c r="K34" i="2"/>
  <c r="H73" i="1" s="1"/>
  <c r="J34" i="2"/>
  <c r="K32" i="2"/>
  <c r="J32" i="2"/>
  <c r="I32" i="2"/>
  <c r="L32" i="2" s="1"/>
  <c r="K31" i="2"/>
  <c r="J31" i="2"/>
  <c r="I31" i="2"/>
  <c r="L31" i="2" s="1"/>
  <c r="K30" i="2"/>
  <c r="J30" i="2"/>
  <c r="I30" i="2"/>
  <c r="L30" i="2" s="1"/>
  <c r="K29" i="2"/>
  <c r="J29" i="2"/>
  <c r="K27" i="2"/>
  <c r="J27" i="2"/>
  <c r="I27" i="2"/>
  <c r="L27" i="2" s="1"/>
  <c r="K26" i="2"/>
  <c r="J26" i="2"/>
  <c r="I26" i="2"/>
  <c r="L26" i="2" s="1"/>
  <c r="K25" i="2"/>
  <c r="J25" i="2"/>
  <c r="I25" i="2"/>
  <c r="L25" i="2" s="1"/>
  <c r="K24" i="2"/>
  <c r="J24" i="2"/>
  <c r="L22" i="2"/>
  <c r="K22" i="2"/>
  <c r="J22" i="2"/>
  <c r="I22" i="2"/>
  <c r="L21" i="2"/>
  <c r="K21" i="2"/>
  <c r="J21" i="2"/>
  <c r="I21" i="2"/>
  <c r="L20" i="2"/>
  <c r="K20" i="2"/>
  <c r="J20" i="2"/>
  <c r="I20" i="2"/>
  <c r="L19" i="2"/>
  <c r="K19" i="2"/>
  <c r="J19" i="2"/>
  <c r="K17" i="2"/>
  <c r="J17" i="2"/>
  <c r="I17" i="2"/>
  <c r="L17" i="2" s="1"/>
  <c r="K16" i="2"/>
  <c r="J16" i="2"/>
  <c r="I16" i="2"/>
  <c r="L16" i="2" s="1"/>
  <c r="K15" i="2"/>
  <c r="J15" i="2"/>
  <c r="I15" i="2"/>
  <c r="L15" i="2" s="1"/>
  <c r="L14" i="2" s="1"/>
  <c r="K14" i="2"/>
  <c r="H36" i="1" s="1"/>
  <c r="K36" i="1" s="1"/>
  <c r="J14" i="2"/>
  <c r="K98" i="1"/>
  <c r="J98" i="1"/>
  <c r="L98" i="1" s="1"/>
  <c r="M98" i="1" s="1"/>
  <c r="I98" i="1"/>
  <c r="L97" i="1"/>
  <c r="M97" i="1" s="1"/>
  <c r="K97" i="1"/>
  <c r="J97" i="1"/>
  <c r="I97" i="1"/>
  <c r="L96" i="1"/>
  <c r="K96" i="1"/>
  <c r="J96" i="1"/>
  <c r="I96" i="1"/>
  <c r="K95" i="1"/>
  <c r="J95" i="1"/>
  <c r="L95" i="1" s="1"/>
  <c r="M95" i="1" s="1"/>
  <c r="I95" i="1"/>
  <c r="K94" i="1"/>
  <c r="J94" i="1"/>
  <c r="L94" i="1" s="1"/>
  <c r="M94" i="1" s="1"/>
  <c r="I94" i="1"/>
  <c r="L93" i="1"/>
  <c r="M93" i="1" s="1"/>
  <c r="K93" i="1"/>
  <c r="J93" i="1"/>
  <c r="I93" i="1"/>
  <c r="I92" i="1"/>
  <c r="K91" i="1"/>
  <c r="I91" i="1"/>
  <c r="F91" i="1"/>
  <c r="F92" i="1" s="1"/>
  <c r="I90" i="1"/>
  <c r="F90" i="1"/>
  <c r="K90" i="1" s="1"/>
  <c r="K89" i="1"/>
  <c r="I89" i="1"/>
  <c r="F89" i="1"/>
  <c r="J89" i="1" s="1"/>
  <c r="L89" i="1" s="1"/>
  <c r="M89" i="1" s="1"/>
  <c r="I88" i="1"/>
  <c r="F88" i="1"/>
  <c r="K88" i="1" s="1"/>
  <c r="K87" i="1"/>
  <c r="I87" i="1"/>
  <c r="F87" i="1"/>
  <c r="J87" i="1" s="1"/>
  <c r="L87" i="1" s="1"/>
  <c r="M87" i="1" s="1"/>
  <c r="I86" i="1"/>
  <c r="F86" i="1"/>
  <c r="K86" i="1" s="1"/>
  <c r="K84" i="1"/>
  <c r="J84" i="1"/>
  <c r="L84" i="1" s="1"/>
  <c r="M84" i="1" s="1"/>
  <c r="I84" i="1"/>
  <c r="L83" i="1"/>
  <c r="M83" i="1" s="1"/>
  <c r="K83" i="1"/>
  <c r="J83" i="1"/>
  <c r="I83" i="1"/>
  <c r="K82" i="1"/>
  <c r="J82" i="1"/>
  <c r="L82" i="1" s="1"/>
  <c r="M82" i="1" s="1"/>
  <c r="I82" i="1"/>
  <c r="K81" i="1"/>
  <c r="J81" i="1"/>
  <c r="L81" i="1" s="1"/>
  <c r="M81" i="1" s="1"/>
  <c r="I81" i="1"/>
  <c r="K80" i="1"/>
  <c r="K79" i="1" s="1"/>
  <c r="J80" i="1"/>
  <c r="L80" i="1" s="1"/>
  <c r="I80" i="1"/>
  <c r="K77" i="1"/>
  <c r="J77" i="1"/>
  <c r="L77" i="1" s="1"/>
  <c r="M77" i="1" s="1"/>
  <c r="I77" i="1"/>
  <c r="K76" i="1"/>
  <c r="J76" i="1"/>
  <c r="L76" i="1" s="1"/>
  <c r="M76" i="1" s="1"/>
  <c r="I76" i="1"/>
  <c r="K75" i="1"/>
  <c r="J75" i="1"/>
  <c r="L75" i="1" s="1"/>
  <c r="M75" i="1" s="1"/>
  <c r="I75" i="1"/>
  <c r="L74" i="1"/>
  <c r="M74" i="1" s="1"/>
  <c r="K74" i="1"/>
  <c r="J74" i="1"/>
  <c r="I74" i="1"/>
  <c r="G73" i="1"/>
  <c r="J73" i="1" s="1"/>
  <c r="L72" i="1"/>
  <c r="M72" i="1" s="1"/>
  <c r="K72" i="1"/>
  <c r="J72" i="1"/>
  <c r="I72" i="1"/>
  <c r="K71" i="1"/>
  <c r="L71" i="1" s="1"/>
  <c r="M71" i="1" s="1"/>
  <c r="J71" i="1"/>
  <c r="I71" i="1"/>
  <c r="K70" i="1"/>
  <c r="J70" i="1"/>
  <c r="L70" i="1" s="1"/>
  <c r="M70" i="1" s="1"/>
  <c r="I70" i="1"/>
  <c r="K69" i="1"/>
  <c r="H69" i="1"/>
  <c r="G69" i="1"/>
  <c r="J69" i="1" s="1"/>
  <c r="L69" i="1" s="1"/>
  <c r="M69" i="1" s="1"/>
  <c r="K68" i="1"/>
  <c r="J68" i="1"/>
  <c r="L68" i="1" s="1"/>
  <c r="M68" i="1" s="1"/>
  <c r="I68" i="1"/>
  <c r="K67" i="1"/>
  <c r="J67" i="1"/>
  <c r="L67" i="1" s="1"/>
  <c r="M67" i="1" s="1"/>
  <c r="I67" i="1"/>
  <c r="L66" i="1"/>
  <c r="M66" i="1" s="1"/>
  <c r="K66" i="1"/>
  <c r="J66" i="1"/>
  <c r="I66" i="1"/>
  <c r="K65" i="1"/>
  <c r="J65" i="1"/>
  <c r="L65" i="1" s="1"/>
  <c r="M65" i="1" s="1"/>
  <c r="I65" i="1"/>
  <c r="K64" i="1"/>
  <c r="J64" i="1"/>
  <c r="L64" i="1" s="1"/>
  <c r="M64" i="1" s="1"/>
  <c r="I64" i="1"/>
  <c r="K63" i="1"/>
  <c r="J63" i="1"/>
  <c r="L63" i="1" s="1"/>
  <c r="M63" i="1" s="1"/>
  <c r="I63" i="1"/>
  <c r="L62" i="1"/>
  <c r="M62" i="1" s="1"/>
  <c r="K62" i="1"/>
  <c r="J62" i="1"/>
  <c r="I62" i="1"/>
  <c r="L61" i="1"/>
  <c r="K61" i="1"/>
  <c r="J61" i="1"/>
  <c r="I61" i="1"/>
  <c r="J60" i="1"/>
  <c r="L60" i="1" s="1"/>
  <c r="M60" i="1" s="1"/>
  <c r="H60" i="1"/>
  <c r="K60" i="1" s="1"/>
  <c r="G60" i="1"/>
  <c r="I60" i="1" s="1"/>
  <c r="K59" i="1"/>
  <c r="J59" i="1"/>
  <c r="L59" i="1" s="1"/>
  <c r="M59" i="1" s="1"/>
  <c r="I59" i="1"/>
  <c r="K58" i="1"/>
  <c r="J58" i="1"/>
  <c r="L58" i="1" s="1"/>
  <c r="M58" i="1" s="1"/>
  <c r="I58" i="1"/>
  <c r="K57" i="1"/>
  <c r="J57" i="1"/>
  <c r="L57" i="1" s="1"/>
  <c r="M57" i="1" s="1"/>
  <c r="I57" i="1"/>
  <c r="L56" i="1"/>
  <c r="M56" i="1" s="1"/>
  <c r="K56" i="1"/>
  <c r="J56" i="1"/>
  <c r="I56" i="1"/>
  <c r="K55" i="1"/>
  <c r="J55" i="1"/>
  <c r="L55" i="1" s="1"/>
  <c r="M55" i="1" s="1"/>
  <c r="I55" i="1"/>
  <c r="K54" i="1"/>
  <c r="J54" i="1"/>
  <c r="L54" i="1" s="1"/>
  <c r="M54" i="1" s="1"/>
  <c r="I54" i="1"/>
  <c r="K53" i="1"/>
  <c r="J53" i="1"/>
  <c r="L53" i="1" s="1"/>
  <c r="M53" i="1" s="1"/>
  <c r="I53" i="1"/>
  <c r="L52" i="1"/>
  <c r="M52" i="1" s="1"/>
  <c r="K52" i="1"/>
  <c r="J52" i="1"/>
  <c r="I52" i="1"/>
  <c r="K51" i="1"/>
  <c r="J51" i="1"/>
  <c r="L51" i="1" s="1"/>
  <c r="M51" i="1" s="1"/>
  <c r="I51" i="1"/>
  <c r="K50" i="1"/>
  <c r="J50" i="1"/>
  <c r="L50" i="1" s="1"/>
  <c r="M50" i="1" s="1"/>
  <c r="I50" i="1"/>
  <c r="K49" i="1"/>
  <c r="J49" i="1"/>
  <c r="L49" i="1" s="1"/>
  <c r="M49" i="1" s="1"/>
  <c r="I49" i="1"/>
  <c r="L48" i="1"/>
  <c r="M48" i="1" s="1"/>
  <c r="K48" i="1"/>
  <c r="J48" i="1"/>
  <c r="I48" i="1"/>
  <c r="K47" i="1"/>
  <c r="J47" i="1"/>
  <c r="L47" i="1" s="1"/>
  <c r="M47" i="1" s="1"/>
  <c r="I47" i="1"/>
  <c r="K46" i="1"/>
  <c r="J46" i="1"/>
  <c r="L46" i="1" s="1"/>
  <c r="M46" i="1" s="1"/>
  <c r="I46" i="1"/>
  <c r="K45" i="1"/>
  <c r="J45" i="1"/>
  <c r="L45" i="1" s="1"/>
  <c r="M45" i="1" s="1"/>
  <c r="I45" i="1"/>
  <c r="L44" i="1"/>
  <c r="M44" i="1" s="1"/>
  <c r="K44" i="1"/>
  <c r="J44" i="1"/>
  <c r="I44" i="1"/>
  <c r="K43" i="1"/>
  <c r="J43" i="1"/>
  <c r="L43" i="1" s="1"/>
  <c r="M43" i="1" s="1"/>
  <c r="I43" i="1"/>
  <c r="K42" i="1"/>
  <c r="J42" i="1"/>
  <c r="L42" i="1" s="1"/>
  <c r="M42" i="1" s="1"/>
  <c r="I42" i="1"/>
  <c r="K41" i="1"/>
  <c r="J41" i="1"/>
  <c r="L41" i="1" s="1"/>
  <c r="M41" i="1" s="1"/>
  <c r="I41" i="1"/>
  <c r="L40" i="1"/>
  <c r="M40" i="1" s="1"/>
  <c r="K40" i="1"/>
  <c r="J40" i="1"/>
  <c r="I40" i="1"/>
  <c r="K39" i="1"/>
  <c r="J39" i="1"/>
  <c r="L39" i="1" s="1"/>
  <c r="M39" i="1" s="1"/>
  <c r="I39" i="1"/>
  <c r="K38" i="1"/>
  <c r="J38" i="1"/>
  <c r="L38" i="1" s="1"/>
  <c r="M38" i="1" s="1"/>
  <c r="I38" i="1"/>
  <c r="K37" i="1"/>
  <c r="H37" i="1"/>
  <c r="G37" i="1"/>
  <c r="J37" i="1" s="1"/>
  <c r="L37" i="1" s="1"/>
  <c r="M37" i="1" s="1"/>
  <c r="J36" i="1"/>
  <c r="L36" i="1" s="1"/>
  <c r="M36" i="1" s="1"/>
  <c r="G36" i="1"/>
  <c r="I36" i="1" s="1"/>
  <c r="K35" i="1"/>
  <c r="J35" i="1"/>
  <c r="L35" i="1" s="1"/>
  <c r="M35" i="1" s="1"/>
  <c r="I35" i="1"/>
  <c r="K34" i="1"/>
  <c r="J34" i="1"/>
  <c r="L34" i="1" s="1"/>
  <c r="M34" i="1" s="1"/>
  <c r="I34" i="1"/>
  <c r="K33" i="1"/>
  <c r="J33" i="1"/>
  <c r="L33" i="1" s="1"/>
  <c r="M33" i="1" s="1"/>
  <c r="I33" i="1"/>
  <c r="L32" i="1"/>
  <c r="M32" i="1" s="1"/>
  <c r="K32" i="1"/>
  <c r="J32" i="1"/>
  <c r="I32" i="1"/>
  <c r="K31" i="1"/>
  <c r="J31" i="1"/>
  <c r="L31" i="1" s="1"/>
  <c r="M31" i="1" s="1"/>
  <c r="I31" i="1"/>
  <c r="K30" i="1"/>
  <c r="J30" i="1"/>
  <c r="L30" i="1" s="1"/>
  <c r="M30" i="1" s="1"/>
  <c r="I30" i="1"/>
  <c r="K29" i="1"/>
  <c r="J29" i="1"/>
  <c r="L29" i="1" s="1"/>
  <c r="M29" i="1" s="1"/>
  <c r="I29" i="1"/>
  <c r="L28" i="1"/>
  <c r="M28" i="1" s="1"/>
  <c r="K28" i="1"/>
  <c r="J28" i="1"/>
  <c r="I28" i="1"/>
  <c r="K27" i="1"/>
  <c r="J27" i="1"/>
  <c r="L27" i="1" s="1"/>
  <c r="M27" i="1" s="1"/>
  <c r="I27" i="1"/>
  <c r="K26" i="1"/>
  <c r="J26" i="1"/>
  <c r="L26" i="1" s="1"/>
  <c r="M26" i="1" s="1"/>
  <c r="I26" i="1"/>
  <c r="K25" i="1"/>
  <c r="J25" i="1"/>
  <c r="L25" i="1" s="1"/>
  <c r="M25" i="1" s="1"/>
  <c r="I25" i="1"/>
  <c r="L24" i="1"/>
  <c r="M24" i="1" s="1"/>
  <c r="K24" i="1"/>
  <c r="J24" i="1"/>
  <c r="I24" i="1"/>
  <c r="K23" i="1"/>
  <c r="J23" i="1"/>
  <c r="L23" i="1" s="1"/>
  <c r="M23" i="1" s="1"/>
  <c r="I23" i="1"/>
  <c r="K22" i="1"/>
  <c r="J22" i="1"/>
  <c r="L22" i="1" s="1"/>
  <c r="M22" i="1" s="1"/>
  <c r="I22" i="1"/>
  <c r="K21" i="1"/>
  <c r="J21" i="1"/>
  <c r="L21" i="1" s="1"/>
  <c r="M21" i="1" s="1"/>
  <c r="I21" i="1"/>
  <c r="L20" i="1"/>
  <c r="M20" i="1" s="1"/>
  <c r="K20" i="1"/>
  <c r="J20" i="1"/>
  <c r="I20" i="1"/>
  <c r="K19" i="1"/>
  <c r="J19" i="1"/>
  <c r="L19" i="1" s="1"/>
  <c r="M19" i="1" s="1"/>
  <c r="I19" i="1"/>
  <c r="K18" i="1"/>
  <c r="J18" i="1"/>
  <c r="L18" i="1" s="1"/>
  <c r="I18" i="1"/>
  <c r="L15" i="1"/>
  <c r="L14" i="1" s="1"/>
  <c r="K15" i="1"/>
  <c r="J15" i="1"/>
  <c r="I15" i="1"/>
  <c r="K14" i="1"/>
  <c r="J14" i="1"/>
  <c r="K17" i="1" l="1"/>
  <c r="L79" i="1"/>
  <c r="M80" i="1"/>
  <c r="M79" i="1" s="1"/>
  <c r="L24" i="2"/>
  <c r="M18" i="1"/>
  <c r="M17" i="1" s="1"/>
  <c r="L73" i="1"/>
  <c r="M73" i="1" s="1"/>
  <c r="I73" i="1"/>
  <c r="K73" i="1"/>
  <c r="M96" i="1"/>
  <c r="M61" i="1"/>
  <c r="K92" i="1"/>
  <c r="K85" i="1" s="1"/>
  <c r="K78" i="1" s="1"/>
  <c r="J92" i="1"/>
  <c r="L92" i="1" s="1"/>
  <c r="M92" i="1" s="1"/>
  <c r="L29" i="2"/>
  <c r="M15" i="1"/>
  <c r="M14" i="1" s="1"/>
  <c r="J86" i="1"/>
  <c r="J88" i="1"/>
  <c r="L88" i="1" s="1"/>
  <c r="M88" i="1" s="1"/>
  <c r="J90" i="1"/>
  <c r="L90" i="1" s="1"/>
  <c r="M90" i="1" s="1"/>
  <c r="J17" i="1"/>
  <c r="I37" i="1"/>
  <c r="I69" i="1"/>
  <c r="J79" i="1"/>
  <c r="J91" i="1"/>
  <c r="L91" i="1" s="1"/>
  <c r="M91" i="1" s="1"/>
  <c r="C16" i="3" l="1"/>
  <c r="N17" i="1"/>
  <c r="L86" i="1"/>
  <c r="J85" i="1"/>
  <c r="J78" i="1" s="1"/>
  <c r="N14" i="1"/>
  <c r="C15" i="3"/>
  <c r="L17" i="1"/>
  <c r="F15" i="3" l="1"/>
  <c r="H15" i="3"/>
  <c r="J15" i="3"/>
  <c r="M86" i="1"/>
  <c r="M85" i="1" s="1"/>
  <c r="M78" i="1" s="1"/>
  <c r="L85" i="1"/>
  <c r="L78" i="1" s="1"/>
  <c r="M6" i="1" s="1"/>
  <c r="H16" i="3"/>
  <c r="J16" i="3"/>
  <c r="F16" i="3"/>
  <c r="C17" i="3" l="1"/>
  <c r="N78" i="1"/>
  <c r="M7" i="1" s="1"/>
  <c r="J17" i="3" l="1"/>
  <c r="I20" i="3" s="1"/>
  <c r="H17" i="3"/>
  <c r="G20" i="3" s="1"/>
  <c r="F17" i="3"/>
  <c r="E20" i="3" s="1"/>
  <c r="C18" i="3"/>
  <c r="D17" i="3" s="1"/>
  <c r="G21" i="3" l="1"/>
  <c r="E22" i="3"/>
  <c r="G22" i="3" s="1"/>
  <c r="I22" i="3" s="1"/>
  <c r="E21" i="3"/>
  <c r="E23" i="3" s="1"/>
  <c r="G23" i="3" s="1"/>
  <c r="D18" i="3"/>
  <c r="D16" i="3"/>
  <c r="D15" i="3"/>
  <c r="I21" i="3"/>
  <c r="I23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9" authorId="0" shapeId="0" xr:uid="{00000000-0006-0000-0000-000006000000}">
      <text>
        <r>
          <rPr>
            <sz val="10"/>
            <color rgb="FF000000"/>
            <rFont val="Calibri"/>
            <scheme val="minor"/>
          </rPr>
          <t>adaptado de 16 awg para 14
	-Ricardo Carvalho da Silva</t>
        </r>
      </text>
    </comment>
    <comment ref="C20" authorId="0" shapeId="0" xr:uid="{00000000-0006-0000-0000-000007000000}">
      <text>
        <r>
          <rPr>
            <sz val="10"/>
            <color rgb="FF000000"/>
            <rFont val="Calibri"/>
            <scheme val="minor"/>
          </rPr>
          <t>Adaptado 35 para 16 mm
	-Ricardo Carvalho da Silva</t>
        </r>
      </text>
    </comment>
    <comment ref="C24" authorId="0" shapeId="0" xr:uid="{00000000-0006-0000-0000-000001000000}">
      <text>
        <r>
          <rPr>
            <sz val="10"/>
            <color rgb="FF000000"/>
            <rFont val="Calibri"/>
            <scheme val="minor"/>
          </rPr>
          <t>tem composição feita dessa:
96974
	-Ricardo Carvalho da Silva</t>
        </r>
      </text>
    </comment>
    <comment ref="C28" authorId="0" shapeId="0" xr:uid="{00000000-0006-0000-0000-000005000000}">
      <text>
        <r>
          <rPr>
            <sz val="10"/>
            <color rgb="FF000000"/>
            <rFont val="Calibri"/>
            <scheme val="minor"/>
          </rPr>
          <t>1" está fora do ar
	-Ricardo Carvalho da Silva</t>
        </r>
      </text>
    </comment>
    <comment ref="C33" authorId="0" shapeId="0" xr:uid="{00000000-0006-0000-0000-000004000000}">
      <text>
        <r>
          <rPr>
            <sz val="10"/>
            <color rgb="FF000000"/>
            <rFont val="Calibri"/>
            <scheme val="minor"/>
          </rPr>
          <t>UMA BITOLA MENOR NA ARRUELA
	-Ricardo Carvalho da Silva</t>
        </r>
      </text>
    </comment>
    <comment ref="C47" authorId="0" shapeId="0" xr:uid="{00000000-0006-0000-0000-000003000000}">
      <text>
        <r>
          <rPr>
            <sz val="10"/>
            <color rgb="FF000000"/>
            <rFont val="Calibri"/>
            <scheme val="minor"/>
          </rPr>
          <t>a maior bitola encontrada foi 2"
	-Ricardo Carvalho da Silva</t>
        </r>
      </text>
    </comment>
    <comment ref="H73" authorId="0" shapeId="0" xr:uid="{00000000-0006-0000-0000-000002000000}">
      <text>
        <r>
          <rPr>
            <sz val="10"/>
            <color rgb="FF000000"/>
            <rFont val="Calibri"/>
            <scheme val="minor"/>
          </rPr>
          <t>colocar mão de obra
	-Ricardo Carvalho da Silva</t>
        </r>
      </text>
    </comment>
  </commentList>
</comments>
</file>

<file path=xl/sharedStrings.xml><?xml version="1.0" encoding="utf-8"?>
<sst xmlns="http://schemas.openxmlformats.org/spreadsheetml/2006/main" count="645" uniqueCount="413">
  <si>
    <t>_</t>
  </si>
  <si>
    <t>UNIVERSIDADE ESTADUAL DO NORTE DO PARANÁ</t>
  </si>
  <si>
    <t>CNPJ: 08.885.100/0001-54</t>
  </si>
  <si>
    <t>BDI</t>
  </si>
  <si>
    <t>SERVIÇO: ADEQUAÇÕES DA REDE ELÉTRICAS DO CJ - MEDIA TENSÃO</t>
  </si>
  <si>
    <t>BDI DIF</t>
  </si>
  <si>
    <t>Local: Campus Jacarezinho - Centro de Ciências da Saúde</t>
  </si>
  <si>
    <t>Total s/BDI</t>
  </si>
  <si>
    <t>Total c/BDI</t>
  </si>
  <si>
    <t>ITEM</t>
  </si>
  <si>
    <t>RESUMO</t>
  </si>
  <si>
    <t>CÓDIGO</t>
  </si>
  <si>
    <t>DESCRIÇÃO DOS SERVIÇOS</t>
  </si>
  <si>
    <t>UN</t>
  </si>
  <si>
    <t>QTD</t>
  </si>
  <si>
    <t>UNITÁRIO (SEM BDI)</t>
  </si>
  <si>
    <t>TOTAL (Valores sem BDI)</t>
  </si>
  <si>
    <t>VALOR TOTAL C/ BDI</t>
  </si>
  <si>
    <t>MATERIAL + EQ</t>
  </si>
  <si>
    <t>MÃO DE OBRA</t>
  </si>
  <si>
    <t>TOTAL</t>
  </si>
  <si>
    <t>MATERIAL</t>
  </si>
  <si>
    <t>1</t>
  </si>
  <si>
    <t>ACOMPANHAMENTO TÉCNICO</t>
  </si>
  <si>
    <t>1.1</t>
  </si>
  <si>
    <t>90778</t>
  </si>
  <si>
    <t>ENGENHEIRO CIVIL DE OBRA PLENO COM ENCARGOS COMPLEMENTARES</t>
  </si>
  <si>
    <t>H</t>
  </si>
  <si>
    <t>2</t>
  </si>
  <si>
    <t>POSTE TRANSFORMADOR/ACESSORIOS</t>
  </si>
  <si>
    <t>2.1</t>
  </si>
  <si>
    <t>ELETRODUTO DE FERRO GALVANIZADO 4" X 6M - MODELO CPFL</t>
  </si>
  <si>
    <t xml:space="preserve">04228/ORSE	</t>
  </si>
  <si>
    <t xml:space="preserve">ELETRODUTO EM FERRO GALVANIZADO PESADO SEM COSTURA 4" X 3M	
</t>
  </si>
  <si>
    <t>2.2</t>
  </si>
  <si>
    <t>ARAME GALVANIZADO 14</t>
  </si>
  <si>
    <t>000344-I ADAPT</t>
  </si>
  <si>
    <t>ARAME GALVANIZADO 16 BWG, D = 1,65MM (0,0166 KG/M)</t>
  </si>
  <si>
    <t>KG</t>
  </si>
  <si>
    <t>2.3</t>
  </si>
  <si>
    <t>CABO 16 MM²  15KV - MODELO CPFL</t>
  </si>
  <si>
    <t>09508/ORSE	ADAPT</t>
  </si>
  <si>
    <t xml:space="preserve">CABO DE COBRE ISOLADO EPR, FLEXIVEL, 35MM², 8,7/15KV / 90º C (EPROTENAX OU SIMILAR)	
</t>
  </si>
  <si>
    <t>M</t>
  </si>
  <si>
    <t>2.4</t>
  </si>
  <si>
    <t>CABO COBRE 185 MM² EPR 90° 0,6/1KV - AZUL - PADRÃO CPFL</t>
  </si>
  <si>
    <t>92998</t>
  </si>
  <si>
    <t>CABO DE COBRE FLEXÍVEL ISOLADO, 185 MM², ANTI-CHAMA 0,6/1,0 KV, PARA REDE ENTERRADA DE DISTRIBUIÇÃO DE ENERGIA ELÉTRICA - FORNECIMENTO E INSTALAÇÃO. AF_12/2021</t>
  </si>
  <si>
    <t>2.5</t>
  </si>
  <si>
    <t>CABO COBRE 185 MM² EPR 90° 0,6/1KV - PRETO- PADRÃO CPFL</t>
  </si>
  <si>
    <t>2.6</t>
  </si>
  <si>
    <t>CABO COBRE FLEXÍVEL #25 MM - VERDE - PADRÃO CPFL</t>
  </si>
  <si>
    <t>101889</t>
  </si>
  <si>
    <t>CABO DE COBRE ISOLADO, 25 MM², ANTI-CHAMA 0,6/1 KV, INSTALADO EM ELETROCALHA OU PERFILADO - FORNECIMENTO E INSTALAÇÃO. AF_10/2020</t>
  </si>
  <si>
    <t>2.7</t>
  </si>
  <si>
    <t>CABO COBRE NÚ #50MM - PADRÃO CPFL</t>
  </si>
  <si>
    <t>96974</t>
  </si>
  <si>
    <t>CORDOALHA DE COBRE NU 50 MM², NÃO ENTERRADA, COM ISOLADOR - FORNECIMENTO E INSTALAÇÃO.
AF_08/2023</t>
  </si>
  <si>
    <t>2.8</t>
  </si>
  <si>
    <t>CABO DE COBRE #1,5MM² - PADRÃO CPFL</t>
  </si>
  <si>
    <t>91925</t>
  </si>
  <si>
    <t>CABO DE COBRE FLEXÍVEL ISOLADO, 1,5 MM², ANTI-CHAMA 0,6/1,0 KV, PARA CIRCUITOS TERMINAIS - FORNECIMENTO E INSTALAÇÃO. AF_03/2023</t>
  </si>
  <si>
    <t>2.9</t>
  </si>
  <si>
    <t>CABO DE COBRE #2,5MM² - PADRÃO CPFL</t>
  </si>
  <si>
    <t>91927</t>
  </si>
  <si>
    <t>CABO DE COBRE FLEXÍVEL ISOLADO, 2,5 MM², ANTI-CHAMA 0,6/1,0 KV, PARA CIRCUITOS TERMINAIS - FORNECIMENTO E INSTALAÇÃO. AF_03/2023</t>
  </si>
  <si>
    <t>2.10</t>
  </si>
  <si>
    <t>CABO COBRE FLEXÍVEL #25 MM - PADRÃO CPFL</t>
  </si>
  <si>
    <t>2.11</t>
  </si>
  <si>
    <t>ELETRODUTO CORRUGADO 1"</t>
  </si>
  <si>
    <t>91860 - adapt</t>
  </si>
  <si>
    <t>ELETRODUTO FLEXÍVEL CORRUGADO, PEAD, DN 40MM (1"), PARA CIRCUITOS TERMINAIS, INSTALADO EM PAREDE - FORNECIMENTO E INSTALAÇÃO. AF_03/2023</t>
  </si>
  <si>
    <t>2.12</t>
  </si>
  <si>
    <t>FIO PARALELO 2X1,5M</t>
  </si>
  <si>
    <t xml:space="preserve">00417/ORSE	</t>
  </si>
  <si>
    <t xml:space="preserve">FIO FLEXÍVEL 2 X 1,5MM2 (PARALELO OU TORCIDO)	
</t>
  </si>
  <si>
    <t>2.13</t>
  </si>
  <si>
    <t>CONJUNTO 2X4 2S</t>
  </si>
  <si>
    <t>91973</t>
  </si>
  <si>
    <t>INTERRUPTOR SIMPLES (2 MÓDULOS) COM INTERRUPTOR PARALELO (2 MÓDULOS), 10A/250V, INCLUINDO SUPORTE E PLACA - FORNECIMENTO E INSTALAÇÃO. AF_03/2023</t>
  </si>
  <si>
    <t>2.14</t>
  </si>
  <si>
    <t>ABRAÇADEIRA TIPO D C/ CHUNHA 1"</t>
  </si>
  <si>
    <t xml:space="preserve">04178/ORSE	</t>
  </si>
  <si>
    <t xml:space="preserve">ABRAÇADEIRA EM AÇO INOX, TIPO "D", 1", FORNECIMENTO	
</t>
  </si>
  <si>
    <t>2.15</t>
  </si>
  <si>
    <t>ALÇA PREFORMADA</t>
  </si>
  <si>
    <t>101556</t>
  </si>
  <si>
    <t>ALÇA PREFORMADA DE DISTRIBUIÇÃO, EM  AÇO GALVANIZADO, AWG 6 - FORNECIMENTO E INSTALAÇÃO. AF_07/2020</t>
  </si>
  <si>
    <t>2.16</t>
  </si>
  <si>
    <t>ARRUELA QUADRADA 5/8" - PADRÃO CPFL</t>
  </si>
  <si>
    <t xml:space="preserve">12541/ORSE	</t>
  </si>
  <si>
    <t xml:space="preserve">ARRUELA DE LISA 5/8"	
</t>
  </si>
  <si>
    <t>2.17</t>
  </si>
  <si>
    <t>BARRA CONDULETE PVC 4"</t>
  </si>
  <si>
    <t xml:space="preserve">00360/ORSE	</t>
  </si>
  <si>
    <t xml:space="preserve">ELETRODUTO DE PVC RÍGIDO ROSCÁVEL, DIÂM = 110MM (4")	
</t>
  </si>
  <si>
    <t>2.19</t>
  </si>
  <si>
    <t>CABEÇOTE 4" - PADRÃO CPFL</t>
  </si>
  <si>
    <t xml:space="preserve">03998/ORSE	</t>
  </si>
  <si>
    <t xml:space="preserve">CABEÇOTE DE ALUMÍNIO DE 4" - FORNECIMENTO	
</t>
  </si>
  <si>
    <t>2.20</t>
  </si>
  <si>
    <t>CAIXA DE MEDIÇÃO E PROTEÇÃO CPFL - 1800X1600X400MM</t>
  </si>
  <si>
    <t>REF. 01</t>
  </si>
  <si>
    <t xml:space="preserve">CAIXA DE MEDIÇÃO INDIRETA EM ALUMÍNIO - FORNECIMENTO        
</t>
  </si>
  <si>
    <t>2.21</t>
  </si>
  <si>
    <t>CHAVE FUSÍVEL 15KV - PADRÃO CPFL</t>
  </si>
  <si>
    <t>REF. 02</t>
  </si>
  <si>
    <t xml:space="preserve">FORNECIMENTO DE CHAVE FUSÍVEL 15KV - 100A, RUPTURA ASSIM. 10 KA        
</t>
  </si>
  <si>
    <t>2.22</t>
  </si>
  <si>
    <t>CINTA P/ POSTE CIRCULAR TIPO B, AÇO CARBONO GALVANIZADO A FOGO</t>
  </si>
  <si>
    <t>000420-I</t>
  </si>
  <si>
    <t>CINTA CIRCULAR EM ACO GALVANIZADO DE 150 MM DE DIAMETRO PARA FIXACAO
DE CAIXA MEDICAO, INCLUI PARAFUSOS E PORCAS</t>
  </si>
  <si>
    <t>2.23</t>
  </si>
  <si>
    <t>CONDULETE 1"</t>
  </si>
  <si>
    <t>95780</t>
  </si>
  <si>
    <t>CONDULETE DE ALUMÍNIO, TIPO B, PARA ELETRODUTO DE AÇO GALVANIZADO DN 25 MM (1''), APARENTE - FORNECIMENTO E INSTALAÇÃO. AF_10/2022</t>
  </si>
  <si>
    <t>2.24</t>
  </si>
  <si>
    <t>CONECTOR CN-12</t>
  </si>
  <si>
    <t xml:space="preserve">04152/ORSE	</t>
  </si>
  <si>
    <t xml:space="preserve">CONECTOR CUNHA 4 X 4/0 AWG CAA, FORNECIMENTO	
</t>
  </si>
  <si>
    <t>2.25</t>
  </si>
  <si>
    <t>CONECTOR DERIVAÇÃO PARALELO ESTANHADO C/ 1 PARAFUSO - PADRÃO CPFL</t>
  </si>
  <si>
    <t>104751</t>
  </si>
  <si>
    <t>CONECTOR GRAMPO PARALELO METÁLICO, PARA SPDA, PARA CABOS DE 6 A 50 MM2 - FORNECIMENTO E INSTALAÇÃO. AF_08/2023</t>
  </si>
  <si>
    <t>2.26</t>
  </si>
  <si>
    <t>CONECTOR DERIVAÇÃO TIPO ESTRIBO A COMPRESSÃO DE ALUMÍNIO - PADRÃO CPFL</t>
  </si>
  <si>
    <t xml:space="preserve">04138/ORSE	</t>
  </si>
  <si>
    <t xml:space="preserve">CONECTOR ESTRIBO PRESSÃO PARA CABO AL 4 CAA, FORNECIMENTO	
</t>
  </si>
  <si>
    <t>2.27</t>
  </si>
  <si>
    <t>CONECTOR UNIDUT 1"</t>
  </si>
  <si>
    <t xml:space="preserve">11969/ORSE	</t>
  </si>
  <si>
    <t xml:space="preserve">LUVA SEM ROSCA UNIDUT Ø=1 " C- PB	
</t>
  </si>
  <si>
    <t>2.28</t>
  </si>
  <si>
    <t>CONJUTO 2X4 1T</t>
  </si>
  <si>
    <t>007528-I</t>
  </si>
  <si>
    <t>TOMADA 2P+T 10A, 250V, CONJUNTO MONTADO PARA EMBUTIR 4" X 2"
(PLACA + SUPORTE + MODULO)</t>
  </si>
  <si>
    <t>2.29</t>
  </si>
  <si>
    <t>CRUZETA POLIMÉRICA - PADRÃO CPFL</t>
  </si>
  <si>
    <t xml:space="preserve">04141/ORSE	</t>
  </si>
  <si>
    <t xml:space="preserve">CRUZETA DE CONCRETO TIPO T 2400 MM 400 KGF, FORNECIMENTO	
</t>
  </si>
  <si>
    <t>2.30</t>
  </si>
  <si>
    <t>CURVA PVC 180° 1.1/4" - PADRÃO CPFL</t>
  </si>
  <si>
    <t>91922</t>
  </si>
  <si>
    <t>CURVA 180 GRAUS PARA ELETRODUTO, PVC, ROSCÁVEL, DN 40 MM (1 1/4"), PARA CIRCUITOS TERMINAIS, INSTALADA EM PAREDE - FORNECIMENTO E INSTALAÇÃO. AF_03/2023</t>
  </si>
  <si>
    <t>2.31</t>
  </si>
  <si>
    <t>CURVA 90° AÇO ZINCADO A QUENTE - 4" - PADRÃO CPFL</t>
  </si>
  <si>
    <t>97453 - adaptado</t>
  </si>
  <si>
    <t>CURVA 90 GRAUS, EM AÇO, CONEXÃO SOLDADA, DN 50 (2"), INSTALADO EM PRUMADAS - FORNECIMENTO E INSTALAÇÃO. AF_10/2020</t>
  </si>
  <si>
    <t>2.32</t>
  </si>
  <si>
    <t>DISJUNTOR CAIXA MOLDADA 800A - PADRÃO CPFL</t>
  </si>
  <si>
    <t>101900</t>
  </si>
  <si>
    <t>DISJUNTOR BAIXA TENSÃO TRIPOLAR A SECO  800A/600V - FORNECIMENTO E INSTALAÇÃO. AF_10/2020</t>
  </si>
  <si>
    <t>2.33</t>
  </si>
  <si>
    <t>DISJUNTOR TIPO MINI BIPOLAR CURVA C - 2A</t>
  </si>
  <si>
    <t>93674</t>
  </si>
  <si>
    <t>DISJUNTOR BIPOLAR TIPO NEMA, CORRENTE NOMINAL DE 10 ATÉ 50A - FORNECIMENTO E INSTALAÇÃO. AF_10/2020</t>
  </si>
  <si>
    <t>2.34</t>
  </si>
  <si>
    <t>ELETRODUTO GALVANIZADO 1"</t>
  </si>
  <si>
    <t xml:space="preserve">13610/ORSE	</t>
  </si>
  <si>
    <t xml:space="preserve">ELETRODUTO DE AÇO GALVANIZADO, CLASSE LEVE, DN 25 MM (1"), APARENTE, INSTALADA EM PAREDE - FORNECIMENTO E INSTALAÇÂO. REV 01_06/2024	
</t>
  </si>
  <si>
    <t>m</t>
  </si>
  <si>
    <t>2.35</t>
  </si>
  <si>
    <t>ELO FUSÍVEL 25K - PADRÃO CPFL</t>
  </si>
  <si>
    <t xml:space="preserve">03769/ORSE - adaptado  </t>
  </si>
  <si>
    <t xml:space="preserve">FORNECIMENTO E INSTALAÇÃO DE ELO FUSÍVEL TIPO 10K, COMP.= 500MM	
</t>
  </si>
  <si>
    <t>2.36</t>
  </si>
  <si>
    <t>ESTRIBO DE LIGAÇÃO - GED 2837 - PADRÃO CPFL</t>
  </si>
  <si>
    <t>2.37</t>
  </si>
  <si>
    <t>FITA ISOLANTE 20M - PRETO</t>
  </si>
  <si>
    <t>020111-I</t>
  </si>
  <si>
    <t>FITA ISOLANTE ADESIVA ANTICHAMA, USO ATE 750 V, EM ROLO DE 19 MM X 20
M</t>
  </si>
  <si>
    <t>2.38</t>
  </si>
  <si>
    <t>FITA ISOLANTE 20M - AZUL CLARO</t>
  </si>
  <si>
    <t>2.39</t>
  </si>
  <si>
    <t>FITA ISOLANTE 20M - AZUL ESCURO</t>
  </si>
  <si>
    <t>2.40</t>
  </si>
  <si>
    <t>FITA ISOLANTE 20M - BRANCA</t>
  </si>
  <si>
    <t>2.41</t>
  </si>
  <si>
    <t>FITA ISOLANTE 20M - VERDE</t>
  </si>
  <si>
    <t>2.42</t>
  </si>
  <si>
    <t>FITA ISOLANTE 20M - VERMELHA</t>
  </si>
  <si>
    <t>2.43</t>
  </si>
  <si>
    <t>GRAMPO DE LINHA VIVA - GED 941 - PADRÃO CPFL</t>
  </si>
  <si>
    <t>02885/ORSE</t>
  </si>
  <si>
    <t>FORNECIMENTO DE GRAMPO DE LINHA VIVA 6 A 250 MCM, RAMAL 8 A 2/0 AWG</t>
  </si>
  <si>
    <t>2.44</t>
  </si>
  <si>
    <t>HASTE TERRA 3/16" X 2,40M C/ CONCETOR - PADRÃO CPFL</t>
  </si>
  <si>
    <t>REF. 03</t>
  </si>
  <si>
    <t>HASTE DE ATERRAMENTO EM ACO GALVANIZADO TIPO CANTONEIRA COM 2,00 M
DE COMPRIMENTO, 25 X 25 MM E CHAPA DE 3/16</t>
  </si>
  <si>
    <t>2.45</t>
  </si>
  <si>
    <t>MÃO DE OBRA DO ATERRAMENTO</t>
  </si>
  <si>
    <t>96986-Adaptado</t>
  </si>
  <si>
    <t>HASTE DE ATERRAMENTO, DIÂMETRO 5/8", COM 3 METROS - FORNECIMENTO E INSTALAÇÃO. AF_08/2023</t>
  </si>
  <si>
    <t>2.46</t>
  </si>
  <si>
    <t>ISOLADOR DE ANCORAGEM POLIMÉRICO 15KV - PADRÃO CPFL</t>
  </si>
  <si>
    <t xml:space="preserve">03066/ORSE	</t>
  </si>
  <si>
    <t xml:space="preserve">FORNECIMENTO DE ISOLADOR DE DISCO POLIMÉRICO 15 KV	
</t>
  </si>
  <si>
    <t>2.47</t>
  </si>
  <si>
    <t>LUMINÁRIA PONTA DE PIVO COM LÂMPADA</t>
  </si>
  <si>
    <t>97609</t>
  </si>
  <si>
    <t>LÂMPADA COMPACTA DE LED 6 W, BASE E27 - FORNECIMENTO E INSTALAÇÃO. AF_09/2024</t>
  </si>
  <si>
    <t>2.48</t>
  </si>
  <si>
    <t>MANILHA SAPATILHA EM FERRO FUNDIDO GALVANIZADO A FOGO</t>
  </si>
  <si>
    <t xml:space="preserve">04136/ORSE	</t>
  </si>
  <si>
    <t xml:space="preserve">MANILHA SAPATILHA PREFORMADA, FORNECIMENTO	
</t>
  </si>
  <si>
    <t>2.49</t>
  </si>
  <si>
    <t>MÃO FRANCESA 619MM (3 UNID); 993MM (4 UNID)</t>
  </si>
  <si>
    <t>100862</t>
  </si>
  <si>
    <t>SUPORTE MÃO FRANCESA EM ACO, ABAS IGUAIS 40 CM, CAPACIDADE MINIMA 70 KG, BRANCO - FORNECIMENTO E INSTALAÇÃO. AF_01/2020</t>
  </si>
  <si>
    <t>2.50</t>
  </si>
  <si>
    <t>MASSA CALAFETAR 500G</t>
  </si>
  <si>
    <t>004823-I</t>
  </si>
  <si>
    <t>MASSA PLASTICA PARA MARMORE/GRANITO</t>
  </si>
  <si>
    <t>2.51</t>
  </si>
  <si>
    <t>CONJUNTO BUCHA/ARRUELA 4" - PADRÃO CPFL</t>
  </si>
  <si>
    <t xml:space="preserve">11765/ORSE	</t>
  </si>
  <si>
    <t xml:space="preserve">ARRUELA DE ALUMÍNIO P/ ELETRODUTO D=4"	
</t>
  </si>
  <si>
    <t>2.52</t>
  </si>
  <si>
    <t>PAR DE CINTA 200, 210, 230</t>
  </si>
  <si>
    <t>2.53</t>
  </si>
  <si>
    <t>PARA-RAIO, INVÓLUCRO POLIMÉRICO, A ÓXIDOS METÁLICOS, SE CENTELHAR, DESLIGADOR AUTOMÁTICO, TENSÃO NOM. DE 12KV CORRENTE DE DESCARGA NOM. 10KA.</t>
  </si>
  <si>
    <t>REF. 04</t>
  </si>
  <si>
    <t xml:space="preserve">FORNECIMENTO DE PÁRA-RAIO DE DISTRIBUIÇÃO POLIMÉRICO 12KV, C/ DESLIGAMENTO AUTOMÁTICO, RESIST. NÃO LINEAR        
</t>
  </si>
  <si>
    <t>2.54</t>
  </si>
  <si>
    <t>CONJUNTO BUCHA/ARRUELA 1" - PADRÃO CPFL</t>
  </si>
  <si>
    <t xml:space="preserve">00344/ORSE	</t>
  </si>
  <si>
    <t xml:space="preserve">BUCHA COM ARRUELA EM LIGA ESPECIAL ZAMAK P/ELETRODUTO 25MM, D=1"	
</t>
  </si>
  <si>
    <t>2.55</t>
  </si>
  <si>
    <t>PERFIL U</t>
  </si>
  <si>
    <t xml:space="preserve">13073/ORSE	</t>
  </si>
  <si>
    <t xml:space="preserve">PERFIL U DOBRADO DE CHAPA UDC SIMPLES- 100 X 50 X 3 MM COM SOLDA	
</t>
  </si>
  <si>
    <t>2.56</t>
  </si>
  <si>
    <t>PORCA OLHAL - PADRÃO CPFL</t>
  </si>
  <si>
    <t xml:space="preserve">02934/ORSE	</t>
  </si>
  <si>
    <t xml:space="preserve">FORNECIMENTO DE PORCA OLHAL	
</t>
  </si>
  <si>
    <t>2.57</t>
  </si>
  <si>
    <t>POSTE CIRCULAR 12X1000 CONCRETO - PADRÃO CPFL</t>
  </si>
  <si>
    <t>REF. 05</t>
  </si>
  <si>
    <t xml:space="preserve">POSTE CIRCULAR DE CONCRETO 11/1000 - FORNECIMENTO        
</t>
  </si>
  <si>
    <t>2.58</t>
  </si>
  <si>
    <t>REDE COMPACTA PARA ANCORAGEM SIMPLES - 15KV - ESTRUTURA CE3</t>
  </si>
  <si>
    <t>101549</t>
  </si>
  <si>
    <t>GRAMPO PARALELO METÁLICO, PARA REDES AÉREAS DE DISTRIBUIÇÃO DE ENERGIA ELÉTRICA DE BAIXA TENSÃO - FORNECIMENTO E INSTALAÇÃO. AF_07/2020</t>
  </si>
  <si>
    <t>2.59</t>
  </si>
  <si>
    <t>TERMINAL DE COMPRESSÃO</t>
  </si>
  <si>
    <t xml:space="preserve">07933/ORSE	</t>
  </si>
  <si>
    <t xml:space="preserve">TERMINAL DE COMPRESSÃO PARA CABO DE 240 MM2 - FORNECIMENTO E INSTALAÇÃO	
</t>
  </si>
  <si>
    <t>un</t>
  </si>
  <si>
    <t>2.60</t>
  </si>
  <si>
    <t>TRANSFORMADOR 300KVA /13,8/13,2/12,6/12/11,4KV 200/127V - PADRÃO CPFL</t>
  </si>
  <si>
    <t>102108</t>
  </si>
  <si>
    <t>TRANSFORMADOR DE DISTRIBUIÇÃO, 300 KVA, TRIFÁSICO, 60 HZ, CLASSE 15 KV, IMERSO EM ÓLEO MINERAL, INSTALAÇÃO EM POSTE (NÃO INCLUSO SUPORTE) - FORNECIMENTO E INSTALAÇÃO. AF_12/2020</t>
  </si>
  <si>
    <t>2.61</t>
  </si>
  <si>
    <t>LUVA GALVANIZADA 1"</t>
  </si>
  <si>
    <t>104448</t>
  </si>
  <si>
    <t>LUVA DE EMENDA PARA ELETRODUTO, AÇO GALVANIZADO, DN 25 MM (1''), APARENTE - FORNECIMENTO E INSTALAÇÃO. AF_10/2022</t>
  </si>
  <si>
    <t>3</t>
  </si>
  <si>
    <t>ADEQUAÇÃO PADRÃO DE ENTRADA</t>
  </si>
  <si>
    <t>DEMOLIÇÃO</t>
  </si>
  <si>
    <t>3.1.1</t>
  </si>
  <si>
    <t>DEMOLIÇÃO BASE EM ALVENARIA</t>
  </si>
  <si>
    <t>97621</t>
  </si>
  <si>
    <t>DEMOLIÇÃO DE ALVENARIA DE BLOCO FURADO, DE FORMA MANUAL, SEM REAPROVEITAMENTO. AF_09/2023</t>
  </si>
  <si>
    <t>M³</t>
  </si>
  <si>
    <t>3.1.2</t>
  </si>
  <si>
    <t>DEMOLIÇÃO DE ESTRUTURA</t>
  </si>
  <si>
    <t>97626</t>
  </si>
  <si>
    <t>DEMOLIÇÃO DE PILARES E VIGAS EM CONTRETO ARMADO, DE FORMA MANUAL, SEM REAPROVEITAMENTO</t>
  </si>
  <si>
    <t>3.1.3</t>
  </si>
  <si>
    <t>REMOÇÃO DE CERCA E MOURÕES</t>
  </si>
  <si>
    <t>104800</t>
  </si>
  <si>
    <t>REMOÇÃO DE CERCA E MOURÕES, DE FORMA MANUAL, SEM REAPROVEITAMENTO. AF_09/2023</t>
  </si>
  <si>
    <t>M²</t>
  </si>
  <si>
    <t>3.1.4</t>
  </si>
  <si>
    <t>REMOÇÃO DE ALAMBRADO</t>
  </si>
  <si>
    <t>104801</t>
  </si>
  <si>
    <t>REMOÇÃO DE ALAMBRADOS PARA QUADRAS POLIESPORTIVAS, EESTRUTURADO POR TUBOS DE AÇO GALVANZADO, COM TELA DE ARAME GALVANIZADO, DE FORMA MANUAL, SEM REAPROVEITAMENTO. AF_09/2023</t>
  </si>
  <si>
    <t>3.1.5</t>
  </si>
  <si>
    <t>ENTULHO</t>
  </si>
  <si>
    <t>00026/ORSE</t>
  </si>
  <si>
    <t>COLETA E CARGA MANUAIS DE ENTULHO</t>
  </si>
  <si>
    <t>3.2</t>
  </si>
  <si>
    <t>CONSTRUÇÃO</t>
  </si>
  <si>
    <t>3.2.1</t>
  </si>
  <si>
    <t>BASE EM CONCRETO</t>
  </si>
  <si>
    <t>94971</t>
  </si>
  <si>
    <t>CONCRETO FCK = 25MPA, TRAÇO 1:2,3:2,7 (EM MASSA SECA DE CIMENTO/ AREIA MÉDIA/ BRITA 1) - PREPARO MECÂNICO COM BETONEIRA 600 L. AF_05/2021</t>
  </si>
  <si>
    <t>3.2.2</t>
  </si>
  <si>
    <t>TRAVAMENTO EM CONCRETO ARMADO</t>
  </si>
  <si>
    <t>103669</t>
  </si>
  <si>
    <t>CONCRETAGEM DE PILARES, FCK = 25 MPA,  COM USO DE BALDES - LANÇAMENTO, ADENSAMENTO E ACABAMENTO. AF_02/2022</t>
  </si>
  <si>
    <t>3.2.3</t>
  </si>
  <si>
    <t>TRAVAMENTO EM CONCRETO ARMADO ARMADURA</t>
  </si>
  <si>
    <t>104108</t>
  </si>
  <si>
    <t>ARMAÇÃO DE PILAR OU VIGA DE ESTRUTURA DE CONCRETO ARMADO EMBUTIDA EM ALVENARIA DE VEDAÇÃO UTILIZANDO AÇO CA-50 DE 10,0 MM - MONTAGEM. AF_06/2022</t>
  </si>
  <si>
    <t>3.2.4</t>
  </si>
  <si>
    <t>TRAVAMENTO EM CONCRETO ARMADO ESTRIBOS</t>
  </si>
  <si>
    <t>104110</t>
  </si>
  <si>
    <t>ARMAÇÃO DE PILAR OU VIGA DE ESTRUTURA DE CONCRETO ARMADO EMBUTIDA EM ALVENARIA DE VEDAÇÃO UTILIZANDO AÇO CA-50 DE 5,0 MM - MONTAGEM. AF_06/2022</t>
  </si>
  <si>
    <t>3.2.5</t>
  </si>
  <si>
    <t>92269</t>
  </si>
  <si>
    <t>FABRICAÇÃO DE FÔRMA PARA PILARES E ESTRUTURAS SIMILARES, EM MADEIRA SERRADA, E=25 MM. AF_09/2020</t>
  </si>
  <si>
    <t>3.2.6</t>
  </si>
  <si>
    <t>ALVENARIA DE 1.1/2 VEZ - 30 CM</t>
  </si>
  <si>
    <t>103334</t>
  </si>
  <si>
    <t>ALVENARIA DE VEDAÇÃO DE BLOCOS CERÂMICOS FURADOS NA HORIZONTAL DE 14X9X19 CM (BLOCO DEITADO) E ARGAMASSA DE ASSENTAMENTO COM PREPARO EM BETONEIRA. AF_12/2021</t>
  </si>
  <si>
    <t>3.2.7</t>
  </si>
  <si>
    <t>CHAPISCO</t>
  </si>
  <si>
    <t>87878</t>
  </si>
  <si>
    <t>CHAPISCO APLICADO EM ALVENARIAS E ESTRUTURAS DE CONCRETO INTERNAS, COM COLHER DE PEDREIRO.  ARGAMASSA TRAÇO 1:3 COM PREPARO MANUAL. AF_06/2014</t>
  </si>
  <si>
    <t>3.2.8</t>
  </si>
  <si>
    <t>REBOCO</t>
  </si>
  <si>
    <t>87530</t>
  </si>
  <si>
    <t>MASSA ÚNICA, PARA RECEBIMENTO DE PINTURA, EM ARGAMASSA TRAÇO 1:2:8, PREPARO MANUAL, APLICADA MANUALMENTE EM FACES INTERNAS DE PAREDES, ESPESSURA DE 20MM, COM EXECUÇÃO DE TALISCAS. AF_06/2014</t>
  </si>
  <si>
    <t>3.2.9</t>
  </si>
  <si>
    <t>PINTURA</t>
  </si>
  <si>
    <t>95626</t>
  </si>
  <si>
    <t>APLICAÇÃO MANUAL DE TINTA LÁTEX ACRÍLICA EM PAREDE EXTERNAS DE CASAS, DUAS DEMÃOS. AF_11/2016</t>
  </si>
  <si>
    <t>3.2.10</t>
  </si>
  <si>
    <t>COBERTURA PROTEÇÃO</t>
  </si>
  <si>
    <t>101964</t>
  </si>
  <si>
    <t>LAJE PRÉ-MOLDADA UNIDIRECIONAL, BIAPOIADA, PARA FORRO, ENCHIMENTO EM CERÂMICA, VIGOTA CONVENCIONAL, ALTURA TOTAL DA LAJE (ENCHIMENTO+CAPA) = (8+3). AF_11/2020</t>
  </si>
  <si>
    <t>3.2.11</t>
  </si>
  <si>
    <t xml:space="preserve">IMPERM. </t>
  </si>
  <si>
    <t>98555</t>
  </si>
  <si>
    <t>IMPERMEABILIZAÇÃO DE SUPERFÍCIE COM ARGAMASSA POLIMÉRICA / MEMBRANA ACRÍLICA, 3 DEMÃOS. AF_06/2018</t>
  </si>
  <si>
    <t>3.2.12</t>
  </si>
  <si>
    <t>ALAMBRADO</t>
  </si>
  <si>
    <t xml:space="preserve">08281/ORSE	</t>
  </si>
  <si>
    <t>ALAMBRADO COM TELA DE ARAME GALVANIZADO FIO 12 BWG, MALHA 2", COM REVESTIMENTO, FIXADA COM ESTACAS DE CONCRETO ARMADO 10X10X300 CM (PONTA VIRADA) A CADA 2.00 M, ALTURA ÚTIL 2.20 M, INCLUSIVE FUNDAÇÃO</t>
  </si>
  <si>
    <t>3.2.13</t>
  </si>
  <si>
    <t>PORTÃO</t>
  </si>
  <si>
    <t xml:space="preserve">10891/ORSE	</t>
  </si>
  <si>
    <t>PORTÃO DE ABRIR, 2 FOLHAS, COM QUADRO EM TUBO GALVANIZADO 2", COM BARRA QUADRADA DE 3/4" NA VERTICAL E ESTICADOR REDONDO DE 3/4", INCLUSIVE FECHADURA E DOBRADIÇAS</t>
  </si>
  <si>
    <t/>
  </si>
  <si>
    <t>REF.1</t>
  </si>
  <si>
    <t>03981/ORSE</t>
  </si>
  <si>
    <t>1.2</t>
  </si>
  <si>
    <t>ELETRICISTA</t>
  </si>
  <si>
    <t>88264</t>
  </si>
  <si>
    <t>ELETRICISTA COM ENCARGOS COMPLEMENTARES</t>
  </si>
  <si>
    <t>1.3</t>
  </si>
  <si>
    <t>AUXILIAR DE ELETRICISTA</t>
  </si>
  <si>
    <t>88247</t>
  </si>
  <si>
    <t>AUXILIAR DE ELETRICISTA COM ENCARGOS COMPLEMENTARES</t>
  </si>
  <si>
    <t>REF.2</t>
  </si>
  <si>
    <t>02858/ORSE</t>
  </si>
  <si>
    <t>FORNECIMENTO DE CHAVE FUSÍVEL 15KV - 100A, RUPTURA ASSIM. 10 KA</t>
  </si>
  <si>
    <t>REF.3</t>
  </si>
  <si>
    <t>011991-i</t>
  </si>
  <si>
    <t>REF.4</t>
  </si>
  <si>
    <t>02930/ORSE</t>
  </si>
  <si>
    <t>REF.5</t>
  </si>
  <si>
    <t>04122/ORSE</t>
  </si>
  <si>
    <t>POSTE CIRCULAR DE CONCRETO 11/1000 - FORNECIMENTO</t>
  </si>
  <si>
    <t>ACESSENTAMENTO POSTE</t>
  </si>
  <si>
    <t>100610</t>
  </si>
  <si>
    <t>ASSENTAMENTO DE POSTE DE CONCRETO COM COMPRIMENTO NOMINAL DE 11 M, CARGA NOMINAL DE 300 DAN, ENGASTAMENTO BASE CONCRETADA COM 1 M DE CONCRETO E 0,7 M DE SOLO (NÃO INCLUI FORNECIMENTO). AF_11/2019</t>
  </si>
  <si>
    <t>SERVIÇO: ADEQUAÇÕES DA REDE ELÉTRICAS DO CJ</t>
  </si>
  <si>
    <t>CRONOGRAMA FÍSICO- FINANCEIRO</t>
  </si>
  <si>
    <t>SERVIÇO/LOCAL</t>
  </si>
  <si>
    <t>Valores</t>
  </si>
  <si>
    <t>%</t>
  </si>
  <si>
    <t>30 DIAS</t>
  </si>
  <si>
    <t>60 DIAS</t>
  </si>
  <si>
    <t>90 DIAS</t>
  </si>
  <si>
    <t>R$</t>
  </si>
  <si>
    <t>R$ parcial (valor período)</t>
  </si>
  <si>
    <t>%_parcial  (período)</t>
  </si>
  <si>
    <t>R$_ acumulado</t>
  </si>
  <si>
    <t>%_acumulado</t>
  </si>
  <si>
    <t xml:space="preserve">NOTAS: </t>
  </si>
  <si>
    <t>A. A ÚLTIMA PARCELA DEVE OBRIGATORIAMENTE SER MAIOR QUE 11%</t>
  </si>
  <si>
    <t>B. O PRAZO MÁXIMO PARA EXECUÇÃO É DE 90 DIAS</t>
  </si>
  <si>
    <t xml:space="preserve">COMPOSIÇÃO DO BDI </t>
  </si>
  <si>
    <t>CUSTO TOTAL DO SERVIÇO (R$)</t>
  </si>
  <si>
    <t>DISCRIMINAÇÃO</t>
  </si>
  <si>
    <t>VALOR</t>
  </si>
  <si>
    <t>TAXA (%)</t>
  </si>
  <si>
    <t>OBSERVAÇÃO</t>
  </si>
  <si>
    <t>SITUAÇÃO DO INTERVALO ADMISSÍVEL</t>
  </si>
  <si>
    <t>PARCELAS DO BDI (%)</t>
  </si>
  <si>
    <t>1 QUARTIL</t>
  </si>
  <si>
    <t>MÉDIO</t>
  </si>
  <si>
    <t>3 QUARTIL</t>
  </si>
  <si>
    <t>AC – ADMINISTRAÇÃO CENTRAL</t>
  </si>
  <si>
    <t>-</t>
  </si>
  <si>
    <t>SG – SEGUROS + GARANTIA</t>
  </si>
  <si>
    <t>R – RISCOS</t>
  </si>
  <si>
    <t>DF – DESPESAS FINANCEIRAS</t>
  </si>
  <si>
    <t>L – LUCRO BRUTO</t>
  </si>
  <si>
    <t>I – IMPOSTOS</t>
  </si>
  <si>
    <t>FÓRMULA DO BDI DE ACORDO COM ACÓRDÃO 2.369/2011-TCU- PLENÁRIO</t>
  </si>
  <si>
    <t>PIS</t>
  </si>
  <si>
    <t>COFINS</t>
  </si>
  <si>
    <t>ISS (CONFORME LEGISLAÇÃO MUNICIPAL)</t>
  </si>
  <si>
    <t>CONTRIB. PREVIDÊNCIA SOBRE RECEITA BRUTA – CPRB</t>
  </si>
  <si>
    <t>TOTAL DO BDI (R$)</t>
  </si>
  <si>
    <t>PREÇO DE VENDA (R$)</t>
  </si>
  <si>
    <t>ONDE:</t>
  </si>
  <si>
    <t>BDI (%)</t>
  </si>
  <si>
    <t>AC : TAXA DE ADMINISTRAÇÃO CENTRAL</t>
  </si>
  <si>
    <t>S: TAXA DE SEGURO</t>
  </si>
  <si>
    <t>Parâmetros do Acórdão 2.622/2013 - Plenário</t>
  </si>
  <si>
    <t>G: TAXA DE GARANTIAS</t>
  </si>
  <si>
    <t>Sem CPRB</t>
  </si>
  <si>
    <t>R: TAXA DE RISCOS</t>
  </si>
  <si>
    <t>Com CPRB</t>
  </si>
  <si>
    <t>DF: TAXA DE DESPESAS</t>
  </si>
  <si>
    <t>L: TAXA DE LUCRO</t>
  </si>
  <si>
    <t>I: TAXA DE INCIDÊNCIA DE IMPOSTOS (PIS, COFINS, ISS, CPRB)</t>
  </si>
  <si>
    <t>COMPOSIÇÃO DO BDI DIFERENCIADO</t>
  </si>
  <si>
    <r>
      <rPr>
        <b/>
        <sz val="10"/>
        <color rgb="FF000000"/>
        <rFont val="Calibri, Arial"/>
      </rPr>
      <t>OBS:</t>
    </r>
    <r>
      <rPr>
        <b/>
        <sz val="10"/>
        <color rgb="FF000000"/>
        <rFont val="Calibri, Arial"/>
      </rPr>
      <t xml:space="preserve"> Para o BDI reduzido, considerou-se nulo o ISS e uma parcela reduzida para administração central e lucro para remunerar os custos inerentes às aquisições e armazenamento por parte da empresa contratada, por isso o valor da taxa de BDI é menor do que a que foi adotada para o restante do orçamento da obra.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</si>
</sst>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0.000%"/>
    <numFmt numFmtId="165" formatCode="[$R$-416]\ #,##0.00;[Red]\-[$R$-416]\ #,##0.00"/>
    <numFmt numFmtId="166" formatCode="[$R$-416]\ #,##0.000;[Red]\-[$R$-416]\ #,##0.000"/>
    <numFmt numFmtId="167" formatCode="[$R$ -416]#,##0.00"/>
    <numFmt numFmtId="168" formatCode="d\.m"/>
    <numFmt numFmtId="169" formatCode="0.0%"/>
    <numFmt numFmtId="170" formatCode="_-&quot;R$ &quot;* #,##0.00_-;&quot;-R$ &quot;* #,##0.00_-;_-&quot;R$ &quot;* \-??_-;_-@"/>
  </numFmts>
  <fonts count="34">
    <font>
      <sz val="10"/>
      <color rgb="FF000000"/>
      <name val="Calibri"/>
      <scheme val="minor"/>
    </font>
    <font>
      <sz val="11"/>
      <color rgb="FF000000"/>
      <name val="Calibri"/>
    </font>
    <font>
      <b/>
      <sz val="10"/>
      <color theme="1"/>
      <name val="Calibri"/>
    </font>
    <font>
      <sz val="10"/>
      <color theme="1"/>
      <name val="Calibri"/>
    </font>
    <font>
      <sz val="10"/>
      <color rgb="FF000000"/>
      <name val="Calibri"/>
    </font>
    <font>
      <sz val="10"/>
      <name val="Calibri"/>
    </font>
    <font>
      <b/>
      <sz val="12"/>
      <color rgb="FF345168"/>
      <name val="Calibri"/>
    </font>
    <font>
      <b/>
      <sz val="10"/>
      <color rgb="FF000000"/>
      <name val="Calibri"/>
    </font>
    <font>
      <sz val="10"/>
      <color theme="1"/>
      <name val="Calibri"/>
    </font>
    <font>
      <sz val="11"/>
      <color theme="1"/>
      <name val="Calibri"/>
    </font>
    <font>
      <sz val="8"/>
      <color theme="1"/>
      <name val="Calibri"/>
    </font>
    <font>
      <b/>
      <sz val="10"/>
      <color rgb="FFFFFFFF"/>
      <name val="Calibri"/>
    </font>
    <font>
      <i/>
      <sz val="10"/>
      <color theme="1"/>
      <name val="Calibri"/>
    </font>
    <font>
      <i/>
      <sz val="10"/>
      <color rgb="FF000000"/>
      <name val="Calibri"/>
    </font>
    <font>
      <sz val="10"/>
      <color theme="1"/>
      <name val="Arial"/>
    </font>
    <font>
      <b/>
      <sz val="10"/>
      <color theme="1"/>
      <name val="Calibri"/>
    </font>
    <font>
      <i/>
      <sz val="10"/>
      <color theme="1"/>
      <name val="Calibri"/>
    </font>
    <font>
      <sz val="8"/>
      <color theme="1"/>
      <name val="&quot;liberation sans&quot;"/>
    </font>
    <font>
      <sz val="10"/>
      <color theme="1"/>
      <name val="Calibri"/>
      <scheme val="minor"/>
    </font>
    <font>
      <sz val="10"/>
      <color rgb="FF345168"/>
      <name val="Calibri"/>
    </font>
    <font>
      <sz val="8"/>
      <color rgb="FF000000"/>
      <name val="Calibri"/>
    </font>
    <font>
      <b/>
      <sz val="12"/>
      <color rgb="FFFFFFFF"/>
      <name val="Calibri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b/>
      <sz val="12"/>
      <color rgb="FF000000"/>
      <name val="Calibri"/>
    </font>
    <font>
      <b/>
      <sz val="14"/>
      <color theme="1"/>
      <name val="Calibri"/>
    </font>
    <font>
      <b/>
      <sz val="10"/>
      <color rgb="FFFF0000"/>
      <name val="Calibri"/>
    </font>
    <font>
      <b/>
      <sz val="14"/>
      <color rgb="FFFFFFFF"/>
      <name val="Calibri"/>
    </font>
    <font>
      <b/>
      <sz val="8"/>
      <color theme="1"/>
      <name val="Calibri"/>
    </font>
    <font>
      <sz val="8"/>
      <color theme="1"/>
      <name val="Arial"/>
    </font>
    <font>
      <b/>
      <sz val="8"/>
      <color theme="1"/>
      <name val="Arial"/>
    </font>
    <font>
      <b/>
      <sz val="10"/>
      <color rgb="FF000000"/>
      <name val="Calibri"/>
    </font>
    <font>
      <b/>
      <sz val="10"/>
      <color rgb="FF000000"/>
      <name val="Calibri, Arial"/>
    </font>
  </fonts>
  <fills count="9">
    <fill>
      <patternFill patternType="none"/>
    </fill>
    <fill>
      <patternFill patternType="gray125"/>
    </fill>
    <fill>
      <patternFill patternType="solid">
        <fgColor rgb="FF345168"/>
        <bgColor rgb="FF345168"/>
      </patternFill>
    </fill>
    <fill>
      <patternFill patternType="solid">
        <fgColor rgb="FFFFF2CC"/>
        <bgColor rgb="FFFFF2CC"/>
      </patternFill>
    </fill>
    <fill>
      <patternFill patternType="solid">
        <fgColor rgb="FFB4C7DC"/>
        <bgColor rgb="FFB4C7DC"/>
      </patternFill>
    </fill>
    <fill>
      <patternFill patternType="solid">
        <fgColor rgb="FFFFFFFF"/>
        <bgColor rgb="FFFFFFFF"/>
      </patternFill>
    </fill>
    <fill>
      <patternFill patternType="solid">
        <fgColor rgb="FFEBF5E9"/>
        <bgColor rgb="FFEBF5E9"/>
      </patternFill>
    </fill>
    <fill>
      <patternFill patternType="solid">
        <fgColor rgb="FF073763"/>
        <bgColor rgb="FF073763"/>
      </patternFill>
    </fill>
    <fill>
      <patternFill patternType="solid">
        <fgColor rgb="FFD9D9D9"/>
        <bgColor rgb="FFD9D9D9"/>
      </patternFill>
    </fill>
  </fills>
  <borders count="48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FFFFFF"/>
      </bottom>
      <diagonal/>
    </border>
  </borders>
  <cellStyleXfs count="1">
    <xf numFmtId="0" fontId="0" fillId="0" borderId="0"/>
  </cellStyleXfs>
  <cellXfs count="33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49" fontId="4" fillId="0" borderId="5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5" fontId="4" fillId="3" borderId="10" xfId="0" applyNumberFormat="1" applyFont="1" applyFill="1" applyBorder="1" applyAlignment="1">
      <alignment horizontal="center" vertical="center"/>
    </xf>
    <xf numFmtId="10" fontId="7" fillId="3" borderId="1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7" fillId="3" borderId="10" xfId="0" applyNumberFormat="1" applyFont="1" applyFill="1" applyBorder="1" applyAlignment="1">
      <alignment horizontal="center" vertical="center"/>
    </xf>
    <xf numFmtId="10" fontId="7" fillId="0" borderId="0" xfId="0" applyNumberFormat="1" applyFont="1" applyAlignment="1">
      <alignment vertical="center" wrapText="1"/>
    </xf>
    <xf numFmtId="166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 vertical="center"/>
    </xf>
    <xf numFmtId="167" fontId="3" fillId="0" borderId="0" xfId="0" applyNumberFormat="1" applyFont="1" applyAlignment="1">
      <alignment vertical="center"/>
    </xf>
    <xf numFmtId="10" fontId="7" fillId="0" borderId="5" xfId="0" applyNumberFormat="1" applyFont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49" fontId="2" fillId="4" borderId="10" xfId="0" applyNumberFormat="1" applyFont="1" applyFill="1" applyBorder="1" applyAlignment="1">
      <alignment horizontal="center" vertical="center" wrapText="1"/>
    </xf>
    <xf numFmtId="165" fontId="2" fillId="4" borderId="14" xfId="0" applyNumberFormat="1" applyFont="1" applyFill="1" applyBorder="1" applyAlignment="1">
      <alignment horizontal="center" vertical="center" wrapText="1"/>
    </xf>
    <xf numFmtId="165" fontId="2" fillId="4" borderId="15" xfId="0" applyNumberFormat="1" applyFont="1" applyFill="1" applyBorder="1" applyAlignment="1">
      <alignment horizontal="center" vertical="center" wrapText="1"/>
    </xf>
    <xf numFmtId="165" fontId="2" fillId="5" borderId="0" xfId="0" applyNumberFormat="1" applyFont="1" applyFill="1" applyAlignment="1">
      <alignment vertical="center"/>
    </xf>
    <xf numFmtId="0" fontId="3" fillId="5" borderId="0" xfId="0" applyFont="1" applyFill="1" applyAlignment="1">
      <alignment vertical="center"/>
    </xf>
    <xf numFmtId="164" fontId="3" fillId="5" borderId="0" xfId="0" applyNumberFormat="1" applyFont="1" applyFill="1" applyAlignment="1">
      <alignment vertical="center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left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/>
    </xf>
    <xf numFmtId="165" fontId="3" fillId="0" borderId="17" xfId="0" applyNumberFormat="1" applyFont="1" applyBorder="1" applyAlignment="1">
      <alignment horizontal="center" vertical="center"/>
    </xf>
    <xf numFmtId="165" fontId="3" fillId="0" borderId="17" xfId="0" applyNumberFormat="1" applyFont="1" applyBorder="1" applyAlignment="1">
      <alignment horizontal="center" vertical="center" wrapText="1"/>
    </xf>
    <xf numFmtId="165" fontId="4" fillId="5" borderId="10" xfId="0" applyNumberFormat="1" applyFont="1" applyFill="1" applyBorder="1" applyAlignment="1">
      <alignment horizontal="center" vertical="center" wrapText="1"/>
    </xf>
    <xf numFmtId="165" fontId="7" fillId="5" borderId="10" xfId="0" applyNumberFormat="1" applyFont="1" applyFill="1" applyBorder="1" applyAlignment="1">
      <alignment horizontal="center" vertical="center" wrapText="1"/>
    </xf>
    <xf numFmtId="0" fontId="2" fillId="5" borderId="0" xfId="0" applyFont="1" applyFill="1" applyAlignment="1">
      <alignment vertical="center"/>
    </xf>
    <xf numFmtId="165" fontId="3" fillId="5" borderId="0" xfId="0" applyNumberFormat="1" applyFont="1" applyFill="1" applyAlignment="1">
      <alignment vertical="center"/>
    </xf>
    <xf numFmtId="49" fontId="2" fillId="4" borderId="16" xfId="0" applyNumberFormat="1" applyFont="1" applyFill="1" applyBorder="1" applyAlignment="1">
      <alignment horizontal="center" vertical="center" wrapText="1"/>
    </xf>
    <xf numFmtId="49" fontId="3" fillId="4" borderId="17" xfId="0" applyNumberFormat="1" applyFont="1" applyFill="1" applyBorder="1" applyAlignment="1">
      <alignment horizontal="center" vertical="center"/>
    </xf>
    <xf numFmtId="2" fontId="3" fillId="4" borderId="17" xfId="0" applyNumberFormat="1" applyFont="1" applyFill="1" applyBorder="1" applyAlignment="1">
      <alignment horizontal="center" vertical="center"/>
    </xf>
    <xf numFmtId="0" fontId="3" fillId="0" borderId="17" xfId="0" applyFont="1" applyBorder="1" applyAlignment="1">
      <alignment vertical="center" wrapText="1"/>
    </xf>
    <xf numFmtId="49" fontId="3" fillId="5" borderId="17" xfId="0" applyNumberFormat="1" applyFont="1" applyFill="1" applyBorder="1" applyAlignment="1">
      <alignment horizontal="left" vertical="center" wrapText="1"/>
    </xf>
    <xf numFmtId="165" fontId="4" fillId="0" borderId="10" xfId="0" applyNumberFormat="1" applyFont="1" applyBorder="1" applyAlignment="1">
      <alignment horizontal="center" vertical="center" wrapText="1"/>
    </xf>
    <xf numFmtId="165" fontId="7" fillId="0" borderId="10" xfId="0" applyNumberFormat="1" applyFont="1" applyBorder="1" applyAlignment="1">
      <alignment horizontal="center" vertical="center" wrapText="1"/>
    </xf>
    <xf numFmtId="2" fontId="3" fillId="5" borderId="17" xfId="0" applyNumberFormat="1" applyFont="1" applyFill="1" applyBorder="1" applyAlignment="1">
      <alignment horizontal="center" vertical="center"/>
    </xf>
    <xf numFmtId="167" fontId="4" fillId="5" borderId="17" xfId="0" applyNumberFormat="1" applyFont="1" applyFill="1" applyBorder="1" applyAlignment="1">
      <alignment horizontal="center" vertical="center" wrapText="1"/>
    </xf>
    <xf numFmtId="167" fontId="3" fillId="0" borderId="17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2" fontId="3" fillId="5" borderId="10" xfId="0" applyNumberFormat="1" applyFont="1" applyFill="1" applyBorder="1" applyAlignment="1">
      <alignment horizontal="center" vertical="center"/>
    </xf>
    <xf numFmtId="165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2" fontId="3" fillId="0" borderId="10" xfId="0" applyNumberFormat="1" applyFont="1" applyBorder="1" applyAlignment="1">
      <alignment horizontal="center" vertical="center"/>
    </xf>
    <xf numFmtId="49" fontId="4" fillId="5" borderId="10" xfId="0" applyNumberFormat="1" applyFont="1" applyFill="1" applyBorder="1" applyAlignment="1">
      <alignment horizontal="left" vertical="center" wrapText="1"/>
    </xf>
    <xf numFmtId="49" fontId="13" fillId="5" borderId="10" xfId="0" applyNumberFormat="1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vertical="center" wrapText="1"/>
    </xf>
    <xf numFmtId="49" fontId="4" fillId="5" borderId="10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left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49" fontId="3" fillId="4" borderId="20" xfId="0" applyNumberFormat="1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49" fontId="3" fillId="4" borderId="10" xfId="0" applyNumberFormat="1" applyFont="1" applyFill="1" applyBorder="1" applyAlignment="1">
      <alignment vertical="center"/>
    </xf>
    <xf numFmtId="0" fontId="2" fillId="4" borderId="10" xfId="0" applyFont="1" applyFill="1" applyBorder="1" applyAlignment="1">
      <alignment vertical="center" wrapText="1"/>
    </xf>
    <xf numFmtId="2" fontId="3" fillId="4" borderId="10" xfId="0" applyNumberFormat="1" applyFont="1" applyFill="1" applyBorder="1" applyAlignment="1">
      <alignment vertical="center"/>
    </xf>
    <xf numFmtId="165" fontId="3" fillId="4" borderId="10" xfId="0" applyNumberFormat="1" applyFont="1" applyFill="1" applyBorder="1" applyAlignment="1">
      <alignment vertical="center"/>
    </xf>
    <xf numFmtId="165" fontId="2" fillId="4" borderId="10" xfId="0" applyNumberFormat="1" applyFont="1" applyFill="1" applyBorder="1" applyAlignment="1">
      <alignment horizontal="center" vertical="center"/>
    </xf>
    <xf numFmtId="168" fontId="2" fillId="3" borderId="10" xfId="0" applyNumberFormat="1" applyFont="1" applyFill="1" applyBorder="1" applyAlignment="1">
      <alignment horizontal="center" vertical="center" wrapText="1"/>
    </xf>
    <xf numFmtId="165" fontId="2" fillId="3" borderId="10" xfId="0" applyNumberFormat="1" applyFont="1" applyFill="1" applyBorder="1" applyAlignment="1">
      <alignment horizontal="center" vertical="center" wrapText="1"/>
    </xf>
    <xf numFmtId="165" fontId="2" fillId="3" borderId="10" xfId="0" applyNumberFormat="1" applyFont="1" applyFill="1" applyBorder="1" applyAlignment="1">
      <alignment horizontal="left" vertical="center" wrapText="1"/>
    </xf>
    <xf numFmtId="0" fontId="2" fillId="6" borderId="0" xfId="0" applyFont="1" applyFill="1" applyAlignment="1">
      <alignment horizontal="center" vertical="center"/>
    </xf>
    <xf numFmtId="165" fontId="3" fillId="6" borderId="0" xfId="0" applyNumberFormat="1" applyFont="1" applyFill="1" applyAlignment="1">
      <alignment horizontal="center" vertical="center"/>
    </xf>
    <xf numFmtId="164" fontId="3" fillId="6" borderId="0" xfId="0" applyNumberFormat="1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49" fontId="3" fillId="5" borderId="20" xfId="0" applyNumberFormat="1" applyFont="1" applyFill="1" applyBorder="1" applyAlignment="1">
      <alignment horizontal="center" vertical="center" wrapText="1"/>
    </xf>
    <xf numFmtId="49" fontId="3" fillId="5" borderId="10" xfId="0" applyNumberFormat="1" applyFont="1" applyFill="1" applyBorder="1" applyAlignment="1">
      <alignment horizontal="left" vertical="center" wrapText="1"/>
    </xf>
    <xf numFmtId="49" fontId="3" fillId="5" borderId="10" xfId="0" applyNumberFormat="1" applyFont="1" applyFill="1" applyBorder="1" applyAlignment="1">
      <alignment horizontal="center" vertical="center"/>
    </xf>
    <xf numFmtId="49" fontId="3" fillId="5" borderId="10" xfId="0" applyNumberFormat="1" applyFont="1" applyFill="1" applyBorder="1" applyAlignment="1">
      <alignment horizontal="center" vertical="center" wrapText="1"/>
    </xf>
    <xf numFmtId="165" fontId="3" fillId="5" borderId="10" xfId="0" applyNumberFormat="1" applyFont="1" applyFill="1" applyBorder="1" applyAlignment="1">
      <alignment horizontal="center" vertical="center" wrapText="1"/>
    </xf>
    <xf numFmtId="165" fontId="2" fillId="5" borderId="10" xfId="0" applyNumberFormat="1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165" fontId="3" fillId="5" borderId="0" xfId="0" applyNumberFormat="1" applyFont="1" applyFill="1" applyAlignment="1">
      <alignment horizontal="center" vertical="center"/>
    </xf>
    <xf numFmtId="164" fontId="3" fillId="5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49" fontId="3" fillId="5" borderId="10" xfId="0" applyNumberFormat="1" applyFont="1" applyFill="1" applyBorder="1" applyAlignment="1">
      <alignment horizontal="left" vertical="center"/>
    </xf>
    <xf numFmtId="49" fontId="3" fillId="3" borderId="20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vertical="center"/>
    </xf>
    <xf numFmtId="49" fontId="2" fillId="3" borderId="10" xfId="0" applyNumberFormat="1" applyFont="1" applyFill="1" applyBorder="1" applyAlignment="1">
      <alignment vertical="center" wrapText="1"/>
    </xf>
    <xf numFmtId="2" fontId="3" fillId="3" borderId="10" xfId="0" applyNumberFormat="1" applyFont="1" applyFill="1" applyBorder="1" applyAlignment="1">
      <alignment vertical="center"/>
    </xf>
    <xf numFmtId="165" fontId="3" fillId="3" borderId="10" xfId="0" applyNumberFormat="1" applyFont="1" applyFill="1" applyBorder="1" applyAlignment="1">
      <alignment vertical="center"/>
    </xf>
    <xf numFmtId="49" fontId="3" fillId="5" borderId="10" xfId="0" applyNumberFormat="1" applyFont="1" applyFill="1" applyBorder="1" applyAlignment="1">
      <alignment vertical="center" wrapText="1"/>
    </xf>
    <xf numFmtId="49" fontId="12" fillId="5" borderId="10" xfId="0" applyNumberFormat="1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vertical="center" wrapText="1"/>
    </xf>
    <xf numFmtId="49" fontId="3" fillId="5" borderId="21" xfId="0" applyNumberFormat="1" applyFont="1" applyFill="1" applyBorder="1" applyAlignment="1">
      <alignment horizontal="center" vertical="center" wrapText="1"/>
    </xf>
    <xf numFmtId="49" fontId="4" fillId="5" borderId="0" xfId="0" applyNumberFormat="1" applyFont="1" applyFill="1" applyAlignment="1">
      <alignment horizontal="center" vertical="center" wrapText="1"/>
    </xf>
    <xf numFmtId="49" fontId="4" fillId="5" borderId="0" xfId="0" applyNumberFormat="1" applyFont="1" applyFill="1" applyAlignment="1">
      <alignment horizontal="left" vertical="center" wrapText="1"/>
    </xf>
    <xf numFmtId="49" fontId="13" fillId="5" borderId="0" xfId="0" applyNumberFormat="1" applyFont="1" applyFill="1" applyAlignment="1">
      <alignment horizontal="center" vertical="center" wrapText="1"/>
    </xf>
    <xf numFmtId="0" fontId="4" fillId="5" borderId="0" xfId="0" applyFont="1" applyFill="1" applyAlignment="1">
      <alignment vertical="center" wrapText="1"/>
    </xf>
    <xf numFmtId="2" fontId="3" fillId="5" borderId="0" xfId="0" applyNumberFormat="1" applyFont="1" applyFill="1" applyAlignment="1">
      <alignment horizontal="center" vertical="center"/>
    </xf>
    <xf numFmtId="165" fontId="4" fillId="5" borderId="0" xfId="0" applyNumberFormat="1" applyFont="1" applyFill="1" applyAlignment="1">
      <alignment horizontal="center" vertical="center" wrapText="1"/>
    </xf>
    <xf numFmtId="165" fontId="7" fillId="5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165" fontId="4" fillId="5" borderId="0" xfId="0" applyNumberFormat="1" applyFont="1" applyFill="1" applyAlignment="1">
      <alignment horizontal="center" vertical="center"/>
    </xf>
    <xf numFmtId="167" fontId="14" fillId="5" borderId="0" xfId="0" applyNumberFormat="1" applyFont="1" applyFill="1" applyAlignment="1">
      <alignment horizontal="center" vertical="center"/>
    </xf>
    <xf numFmtId="165" fontId="7" fillId="5" borderId="0" xfId="0" applyNumberFormat="1" applyFont="1" applyFill="1" applyAlignment="1">
      <alignment horizontal="center" vertical="center"/>
    </xf>
    <xf numFmtId="166" fontId="7" fillId="5" borderId="0" xfId="0" applyNumberFormat="1" applyFont="1" applyFill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11" fillId="2" borderId="27" xfId="0" applyFont="1" applyFill="1" applyBorder="1" applyAlignment="1">
      <alignment horizontal="center" vertical="center"/>
    </xf>
    <xf numFmtId="165" fontId="3" fillId="5" borderId="28" xfId="0" applyNumberFormat="1" applyFont="1" applyFill="1" applyBorder="1" applyAlignment="1">
      <alignment vertical="center"/>
    </xf>
    <xf numFmtId="164" fontId="3" fillId="5" borderId="27" xfId="0" applyNumberFormat="1" applyFont="1" applyFill="1" applyBorder="1" applyAlignment="1">
      <alignment vertical="center"/>
    </xf>
    <xf numFmtId="0" fontId="3" fillId="5" borderId="27" xfId="0" applyFont="1" applyFill="1" applyBorder="1" applyAlignment="1">
      <alignment vertical="center"/>
    </xf>
    <xf numFmtId="49" fontId="15" fillId="3" borderId="10" xfId="0" applyNumberFormat="1" applyFont="1" applyFill="1" applyBorder="1" applyAlignment="1">
      <alignment horizontal="center" vertical="center"/>
    </xf>
    <xf numFmtId="49" fontId="14" fillId="3" borderId="10" xfId="0" applyNumberFormat="1" applyFont="1" applyFill="1" applyBorder="1" applyAlignment="1">
      <alignment horizontal="center" vertical="center"/>
    </xf>
    <xf numFmtId="4" fontId="14" fillId="3" borderId="10" xfId="0" applyNumberFormat="1" applyFont="1" applyFill="1" applyBorder="1"/>
    <xf numFmtId="167" fontId="14" fillId="3" borderId="10" xfId="0" applyNumberFormat="1" applyFont="1" applyFill="1" applyBorder="1"/>
    <xf numFmtId="167" fontId="15" fillId="3" borderId="10" xfId="0" applyNumberFormat="1" applyFont="1" applyFill="1" applyBorder="1" applyAlignment="1">
      <alignment horizontal="center"/>
    </xf>
    <xf numFmtId="49" fontId="8" fillId="5" borderId="10" xfId="0" applyNumberFormat="1" applyFont="1" applyFill="1" applyBorder="1" applyAlignment="1">
      <alignment horizontal="center" vertical="center"/>
    </xf>
    <xf numFmtId="49" fontId="8" fillId="5" borderId="10" xfId="0" applyNumberFormat="1" applyFont="1" applyFill="1" applyBorder="1" applyAlignment="1">
      <alignment horizontal="left" vertical="center" wrapText="1"/>
    </xf>
    <xf numFmtId="49" fontId="16" fillId="5" borderId="10" xfId="0" applyNumberFormat="1" applyFont="1" applyFill="1" applyBorder="1" applyAlignment="1">
      <alignment horizontal="center" vertical="center"/>
    </xf>
    <xf numFmtId="4" fontId="8" fillId="5" borderId="10" xfId="0" applyNumberFormat="1" applyFont="1" applyFill="1" applyBorder="1" applyAlignment="1">
      <alignment horizontal="center" vertical="center"/>
    </xf>
    <xf numFmtId="167" fontId="8" fillId="5" borderId="10" xfId="0" applyNumberFormat="1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left" vertical="center" wrapText="1"/>
    </xf>
    <xf numFmtId="165" fontId="17" fillId="5" borderId="0" xfId="0" applyNumberFormat="1" applyFont="1" applyFill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49" fontId="3" fillId="5" borderId="0" xfId="0" applyNumberFormat="1" applyFont="1" applyFill="1" applyAlignment="1">
      <alignment horizontal="center" vertical="center" wrapText="1"/>
    </xf>
    <xf numFmtId="49" fontId="3" fillId="5" borderId="0" xfId="0" applyNumberFormat="1" applyFont="1" applyFill="1" applyAlignment="1">
      <alignment horizontal="left" vertical="center" wrapText="1"/>
    </xf>
    <xf numFmtId="49" fontId="12" fillId="5" borderId="0" xfId="0" applyNumberFormat="1" applyFont="1" applyFill="1" applyAlignment="1">
      <alignment horizontal="center" vertical="center" wrapText="1"/>
    </xf>
    <xf numFmtId="0" fontId="3" fillId="5" borderId="0" xfId="0" applyFont="1" applyFill="1" applyAlignment="1">
      <alignment vertical="center" wrapText="1"/>
    </xf>
    <xf numFmtId="165" fontId="3" fillId="5" borderId="0" xfId="0" applyNumberFormat="1" applyFont="1" applyFill="1" applyAlignment="1">
      <alignment horizontal="center" vertical="center" wrapText="1"/>
    </xf>
    <xf numFmtId="49" fontId="8" fillId="5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horizontal="left" vertical="center" wrapText="1"/>
    </xf>
    <xf numFmtId="49" fontId="16" fillId="5" borderId="0" xfId="0" applyNumberFormat="1" applyFont="1" applyFill="1" applyAlignment="1">
      <alignment horizontal="center" vertical="center"/>
    </xf>
    <xf numFmtId="0" fontId="8" fillId="5" borderId="0" xfId="0" applyFont="1" applyFill="1" applyAlignment="1">
      <alignment horizontal="left" vertical="center" wrapText="1"/>
    </xf>
    <xf numFmtId="4" fontId="8" fillId="5" borderId="0" xfId="0" applyNumberFormat="1" applyFont="1" applyFill="1" applyAlignment="1">
      <alignment horizontal="center" vertical="center"/>
    </xf>
    <xf numFmtId="167" fontId="8" fillId="5" borderId="0" xfId="0" applyNumberFormat="1" applyFont="1" applyFill="1" applyAlignment="1">
      <alignment horizontal="center" vertical="center"/>
    </xf>
    <xf numFmtId="49" fontId="4" fillId="7" borderId="27" xfId="0" applyNumberFormat="1" applyFont="1" applyFill="1" applyBorder="1" applyAlignment="1">
      <alignment horizontal="center" vertical="center" wrapText="1"/>
    </xf>
    <xf numFmtId="49" fontId="4" fillId="7" borderId="27" xfId="0" applyNumberFormat="1" applyFont="1" applyFill="1" applyBorder="1" applyAlignment="1">
      <alignment horizontal="left" vertical="center" wrapText="1"/>
    </xf>
    <xf numFmtId="49" fontId="13" fillId="7" borderId="27" xfId="0" applyNumberFormat="1" applyFont="1" applyFill="1" applyBorder="1" applyAlignment="1">
      <alignment horizontal="center" vertical="center" wrapText="1"/>
    </xf>
    <xf numFmtId="0" fontId="4" fillId="7" borderId="27" xfId="0" applyFont="1" applyFill="1" applyBorder="1" applyAlignment="1">
      <alignment vertical="center" wrapText="1"/>
    </xf>
    <xf numFmtId="2" fontId="3" fillId="7" borderId="27" xfId="0" applyNumberFormat="1" applyFont="1" applyFill="1" applyBorder="1" applyAlignment="1">
      <alignment horizontal="center" vertical="center"/>
    </xf>
    <xf numFmtId="165" fontId="4" fillId="7" borderId="27" xfId="0" applyNumberFormat="1" applyFont="1" applyFill="1" applyBorder="1" applyAlignment="1">
      <alignment horizontal="center" vertical="center" wrapText="1"/>
    </xf>
    <xf numFmtId="165" fontId="4" fillId="7" borderId="22" xfId="0" applyNumberFormat="1" applyFont="1" applyFill="1" applyBorder="1" applyAlignment="1">
      <alignment horizontal="center" vertical="center" wrapText="1"/>
    </xf>
    <xf numFmtId="49" fontId="4" fillId="5" borderId="27" xfId="0" applyNumberFormat="1" applyFont="1" applyFill="1" applyBorder="1" applyAlignment="1">
      <alignment horizontal="center" vertical="center" wrapText="1"/>
    </xf>
    <xf numFmtId="49" fontId="4" fillId="5" borderId="27" xfId="0" applyNumberFormat="1" applyFont="1" applyFill="1" applyBorder="1" applyAlignment="1">
      <alignment horizontal="left" vertical="center" wrapText="1"/>
    </xf>
    <xf numFmtId="49" fontId="13" fillId="5" borderId="27" xfId="0" applyNumberFormat="1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vertical="center" wrapText="1"/>
    </xf>
    <xf numFmtId="2" fontId="3" fillId="5" borderId="27" xfId="0" applyNumberFormat="1" applyFont="1" applyFill="1" applyBorder="1" applyAlignment="1">
      <alignment horizontal="center" vertical="center"/>
    </xf>
    <xf numFmtId="165" fontId="4" fillId="5" borderId="27" xfId="0" applyNumberFormat="1" applyFont="1" applyFill="1" applyBorder="1" applyAlignment="1">
      <alignment horizontal="center" vertical="center" wrapText="1"/>
    </xf>
    <xf numFmtId="165" fontId="4" fillId="5" borderId="22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5" borderId="0" xfId="0" applyFont="1" applyFill="1"/>
    <xf numFmtId="49" fontId="19" fillId="2" borderId="0" xfId="0" applyNumberFormat="1" applyFont="1" applyFill="1" applyAlignment="1">
      <alignment horizontal="center" wrapText="1"/>
    </xf>
    <xf numFmtId="0" fontId="19" fillId="2" borderId="0" xfId="0" applyFont="1" applyFill="1" applyAlignment="1">
      <alignment horizontal="center" wrapText="1"/>
    </xf>
    <xf numFmtId="49" fontId="19" fillId="0" borderId="0" xfId="0" applyNumberFormat="1" applyFont="1" applyAlignment="1">
      <alignment horizontal="center" wrapText="1"/>
    </xf>
    <xf numFmtId="0" fontId="19" fillId="0" borderId="0" xfId="0" applyFont="1" applyAlignment="1">
      <alignment horizontal="center" wrapText="1"/>
    </xf>
    <xf numFmtId="49" fontId="19" fillId="0" borderId="5" xfId="0" applyNumberFormat="1" applyFont="1" applyBorder="1" applyAlignment="1">
      <alignment horizont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8" fillId="0" borderId="5" xfId="0" applyFont="1" applyBorder="1"/>
    <xf numFmtId="0" fontId="8" fillId="0" borderId="0" xfId="0" applyFont="1"/>
    <xf numFmtId="0" fontId="8" fillId="0" borderId="9" xfId="0" applyFont="1" applyBorder="1" applyAlignment="1">
      <alignment horizontal="center" wrapText="1"/>
    </xf>
    <xf numFmtId="0" fontId="6" fillId="5" borderId="9" xfId="0" applyFont="1" applyFill="1" applyBorder="1" applyAlignment="1">
      <alignment horizontal="center" wrapText="1"/>
    </xf>
    <xf numFmtId="0" fontId="8" fillId="5" borderId="9" xfId="0" applyFont="1" applyFill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20" fillId="0" borderId="3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21" fillId="5" borderId="0" xfId="0" applyFont="1" applyFill="1" applyAlignment="1">
      <alignment horizontal="center" vertical="top" wrapText="1"/>
    </xf>
    <xf numFmtId="0" fontId="21" fillId="2" borderId="0" xfId="0" applyFont="1" applyFill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2" fillId="0" borderId="10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9" fontId="24" fillId="0" borderId="10" xfId="0" applyNumberFormat="1" applyFont="1" applyBorder="1" applyAlignment="1">
      <alignment horizontal="center"/>
    </xf>
    <xf numFmtId="165" fontId="22" fillId="0" borderId="10" xfId="0" applyNumberFormat="1" applyFont="1" applyBorder="1"/>
    <xf numFmtId="165" fontId="22" fillId="0" borderId="10" xfId="0" applyNumberFormat="1" applyFont="1" applyBorder="1" applyAlignment="1">
      <alignment horizontal="left" vertical="center"/>
    </xf>
    <xf numFmtId="10" fontId="24" fillId="0" borderId="10" xfId="0" applyNumberFormat="1" applyFont="1" applyBorder="1" applyAlignment="1">
      <alignment horizontal="center" vertical="center"/>
    </xf>
    <xf numFmtId="169" fontId="24" fillId="8" borderId="10" xfId="0" applyNumberFormat="1" applyFont="1" applyFill="1" applyBorder="1" applyAlignment="1">
      <alignment horizontal="right" vertical="center"/>
    </xf>
    <xf numFmtId="170" fontId="24" fillId="0" borderId="10" xfId="0" applyNumberFormat="1" applyFont="1" applyBorder="1" applyAlignment="1">
      <alignment horizontal="right" vertical="center"/>
    </xf>
    <xf numFmtId="10" fontId="4" fillId="0" borderId="0" xfId="0" applyNumberFormat="1" applyFont="1" applyAlignment="1">
      <alignment horizontal="right"/>
    </xf>
    <xf numFmtId="49" fontId="22" fillId="0" borderId="10" xfId="0" applyNumberFormat="1" applyFont="1" applyBorder="1" applyAlignment="1">
      <alignment wrapText="1"/>
    </xf>
    <xf numFmtId="0" fontId="24" fillId="0" borderId="10" xfId="0" applyFont="1" applyBorder="1" applyAlignment="1">
      <alignment wrapText="1"/>
    </xf>
    <xf numFmtId="165" fontId="23" fillId="0" borderId="10" xfId="0" applyNumberFormat="1" applyFont="1" applyBorder="1" applyAlignment="1">
      <alignment horizontal="left" vertical="center"/>
    </xf>
    <xf numFmtId="10" fontId="25" fillId="0" borderId="10" xfId="0" applyNumberFormat="1" applyFont="1" applyBorder="1" applyAlignment="1">
      <alignment horizontal="right" vertical="top"/>
    </xf>
    <xf numFmtId="9" fontId="22" fillId="0" borderId="10" xfId="0" applyNumberFormat="1" applyFont="1" applyBorder="1"/>
    <xf numFmtId="170" fontId="24" fillId="0" borderId="10" xfId="0" applyNumberFormat="1" applyFont="1" applyBorder="1" applyAlignment="1">
      <alignment horizontal="right"/>
    </xf>
    <xf numFmtId="170" fontId="4" fillId="0" borderId="0" xfId="0" applyNumberFormat="1" applyFont="1" applyAlignment="1">
      <alignment horizontal="right"/>
    </xf>
    <xf numFmtId="49" fontId="24" fillId="0" borderId="29" xfId="0" applyNumberFormat="1" applyFont="1" applyBorder="1" applyAlignment="1">
      <alignment horizontal="center"/>
    </xf>
    <xf numFmtId="49" fontId="24" fillId="0" borderId="14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22" fillId="0" borderId="10" xfId="0" applyNumberFormat="1" applyFont="1" applyBorder="1"/>
    <xf numFmtId="0" fontId="23" fillId="0" borderId="10" xfId="0" applyFont="1" applyBorder="1" applyAlignment="1">
      <alignment horizontal="right" vertical="top" wrapText="1"/>
    </xf>
    <xf numFmtId="0" fontId="22" fillId="0" borderId="10" xfId="0" applyFont="1" applyBorder="1"/>
    <xf numFmtId="170" fontId="7" fillId="0" borderId="0" xfId="0" applyNumberFormat="1" applyFont="1" applyAlignment="1">
      <alignment horizontal="right" vertical="top"/>
    </xf>
    <xf numFmtId="10" fontId="7" fillId="8" borderId="0" xfId="0" applyNumberFormat="1" applyFont="1" applyFill="1" applyAlignment="1">
      <alignment horizontal="right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49" fontId="3" fillId="0" borderId="0" xfId="0" applyNumberFormat="1" applyFont="1"/>
    <xf numFmtId="0" fontId="3" fillId="0" borderId="0" xfId="0" applyFont="1"/>
    <xf numFmtId="49" fontId="11" fillId="2" borderId="0" xfId="0" applyNumberFormat="1" applyFont="1" applyFill="1" applyAlignment="1">
      <alignment horizontal="center" vertical="top" wrapText="1"/>
    </xf>
    <xf numFmtId="49" fontId="4" fillId="0" borderId="0" xfId="0" applyNumberFormat="1" applyFont="1"/>
    <xf numFmtId="165" fontId="24" fillId="0" borderId="0" xfId="0" applyNumberFormat="1" applyFont="1"/>
    <xf numFmtId="10" fontId="24" fillId="0" borderId="0" xfId="0" applyNumberFormat="1" applyFont="1" applyAlignment="1">
      <alignment horizontal="right"/>
    </xf>
    <xf numFmtId="165" fontId="25" fillId="0" borderId="0" xfId="0" applyNumberFormat="1" applyFont="1"/>
    <xf numFmtId="165" fontId="24" fillId="0" borderId="0" xfId="0" applyNumberFormat="1" applyFont="1" applyAlignment="1">
      <alignment horizontal="right"/>
    </xf>
    <xf numFmtId="165" fontId="25" fillId="0" borderId="0" xfId="0" applyNumberFormat="1" applyFont="1" applyAlignment="1">
      <alignment horizontal="right"/>
    </xf>
    <xf numFmtId="0" fontId="28" fillId="0" borderId="0" xfId="0" applyFont="1" applyAlignment="1">
      <alignment horizontal="center"/>
    </xf>
    <xf numFmtId="0" fontId="29" fillId="0" borderId="10" xfId="0" applyFont="1" applyBorder="1" applyAlignment="1">
      <alignment horizontal="center"/>
    </xf>
    <xf numFmtId="0" fontId="30" fillId="0" borderId="10" xfId="0" applyFont="1" applyBorder="1" applyAlignment="1">
      <alignment horizontal="center"/>
    </xf>
    <xf numFmtId="167" fontId="8" fillId="0" borderId="10" xfId="0" applyNumberFormat="1" applyFont="1" applyBorder="1"/>
    <xf numFmtId="10" fontId="30" fillId="0" borderId="10" xfId="0" applyNumberFormat="1" applyFont="1" applyBorder="1" applyAlignment="1">
      <alignment horizontal="center"/>
    </xf>
    <xf numFmtId="0" fontId="8" fillId="0" borderId="10" xfId="0" applyFont="1" applyBorder="1"/>
    <xf numFmtId="10" fontId="10" fillId="0" borderId="10" xfId="0" applyNumberFormat="1" applyFont="1" applyBorder="1" applyAlignment="1">
      <alignment horizontal="center"/>
    </xf>
    <xf numFmtId="168" fontId="30" fillId="0" borderId="10" xfId="0" applyNumberFormat="1" applyFont="1" applyBorder="1" applyAlignment="1">
      <alignment horizontal="right"/>
    </xf>
    <xf numFmtId="0" fontId="8" fillId="0" borderId="19" xfId="0" applyFont="1" applyBorder="1"/>
    <xf numFmtId="10" fontId="31" fillId="0" borderId="10" xfId="0" applyNumberFormat="1" applyFont="1" applyBorder="1" applyAlignment="1">
      <alignment horizontal="center"/>
    </xf>
    <xf numFmtId="0" fontId="8" fillId="0" borderId="46" xfId="0" applyFont="1" applyBorder="1"/>
    <xf numFmtId="0" fontId="30" fillId="0" borderId="10" xfId="0" applyFont="1" applyBorder="1" applyAlignment="1">
      <alignment horizontal="left"/>
    </xf>
    <xf numFmtId="0" fontId="8" fillId="0" borderId="17" xfId="0" applyFont="1" applyBorder="1"/>
    <xf numFmtId="0" fontId="30" fillId="0" borderId="10" xfId="0" applyFont="1" applyBorder="1"/>
    <xf numFmtId="0" fontId="8" fillId="0" borderId="7" xfId="0" applyFont="1" applyBorder="1" applyAlignment="1">
      <alignment horizontal="center" wrapText="1"/>
    </xf>
    <xf numFmtId="0" fontId="5" fillId="0" borderId="8" xfId="0" applyFont="1" applyBorder="1"/>
    <xf numFmtId="0" fontId="5" fillId="0" borderId="9" xfId="0" applyFont="1" applyBorder="1"/>
    <xf numFmtId="0" fontId="9" fillId="0" borderId="7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49" fontId="4" fillId="0" borderId="4" xfId="0" applyNumberFormat="1" applyFont="1" applyBorder="1" applyAlignment="1">
      <alignment horizontal="center" vertical="center"/>
    </xf>
    <xf numFmtId="0" fontId="5" fillId="0" borderId="6" xfId="0" applyFont="1" applyBorder="1"/>
    <xf numFmtId="0" fontId="5" fillId="0" borderId="11" xfId="0" applyFont="1" applyBorder="1"/>
    <xf numFmtId="49" fontId="11" fillId="2" borderId="0" xfId="0" applyNumberFormat="1" applyFont="1" applyFill="1" applyAlignment="1">
      <alignment horizontal="center" vertical="center"/>
    </xf>
    <xf numFmtId="0" fontId="0" fillId="0" borderId="0" xfId="0"/>
    <xf numFmtId="49" fontId="11" fillId="2" borderId="0" xfId="0" applyNumberFormat="1" applyFont="1" applyFill="1" applyAlignment="1">
      <alignment horizontal="left" vertical="center" wrapText="1"/>
    </xf>
    <xf numFmtId="49" fontId="11" fillId="2" borderId="0" xfId="0" applyNumberFormat="1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2" fontId="11" fillId="2" borderId="0" xfId="0" applyNumberFormat="1" applyFont="1" applyFill="1" applyAlignment="1">
      <alignment horizontal="center" vertical="center"/>
    </xf>
    <xf numFmtId="49" fontId="2" fillId="4" borderId="14" xfId="0" applyNumberFormat="1" applyFont="1" applyFill="1" applyBorder="1" applyAlignment="1">
      <alignment vertical="center" wrapText="1"/>
    </xf>
    <xf numFmtId="0" fontId="5" fillId="0" borderId="14" xfId="0" applyFont="1" applyBorder="1"/>
    <xf numFmtId="0" fontId="11" fillId="2" borderId="0" xfId="0" applyFont="1" applyFill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0" fontId="5" fillId="0" borderId="13" xfId="0" applyFont="1" applyBorder="1"/>
    <xf numFmtId="49" fontId="2" fillId="5" borderId="18" xfId="0" applyNumberFormat="1" applyFont="1" applyFill="1" applyBorder="1" applyAlignment="1">
      <alignment horizontal="center" vertical="center" wrapText="1"/>
    </xf>
    <xf numFmtId="0" fontId="5" fillId="0" borderId="19" xfId="0" applyFont="1" applyBorder="1"/>
    <xf numFmtId="0" fontId="5" fillId="0" borderId="17" xfId="0" applyFont="1" applyBorder="1"/>
    <xf numFmtId="49" fontId="2" fillId="4" borderId="19" xfId="0" applyNumberFormat="1" applyFont="1" applyFill="1" applyBorder="1" applyAlignment="1">
      <alignment vertical="center" wrapText="1"/>
    </xf>
    <xf numFmtId="49" fontId="1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/>
    <xf numFmtId="49" fontId="4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11" fillId="2" borderId="22" xfId="0" applyFont="1" applyFill="1" applyBorder="1" applyAlignment="1">
      <alignment horizontal="center" vertical="center"/>
    </xf>
    <xf numFmtId="0" fontId="5" fillId="0" borderId="23" xfId="0" applyFont="1" applyBorder="1"/>
    <xf numFmtId="49" fontId="3" fillId="0" borderId="19" xfId="0" applyNumberFormat="1" applyFont="1" applyBorder="1" applyAlignment="1">
      <alignment vertical="center"/>
    </xf>
    <xf numFmtId="49" fontId="15" fillId="3" borderId="29" xfId="0" applyNumberFormat="1" applyFont="1" applyFill="1" applyBorder="1" applyAlignment="1">
      <alignment horizontal="left" vertical="center" wrapText="1"/>
    </xf>
    <xf numFmtId="0" fontId="5" fillId="0" borderId="15" xfId="0" applyFont="1" applyBorder="1"/>
    <xf numFmtId="49" fontId="4" fillId="2" borderId="22" xfId="0" applyNumberFormat="1" applyFont="1" applyFill="1" applyBorder="1" applyAlignment="1">
      <alignment horizontal="center" vertical="center"/>
    </xf>
    <xf numFmtId="49" fontId="11" fillId="2" borderId="25" xfId="0" applyNumberFormat="1" applyFont="1" applyFill="1" applyBorder="1" applyAlignment="1">
      <alignment horizontal="center" vertical="center"/>
    </xf>
    <xf numFmtId="0" fontId="5" fillId="0" borderId="26" xfId="0" applyFont="1" applyBorder="1"/>
    <xf numFmtId="49" fontId="11" fillId="2" borderId="25" xfId="0" applyNumberFormat="1" applyFont="1" applyFill="1" applyBorder="1" applyAlignment="1">
      <alignment horizontal="left" vertical="center" wrapText="1"/>
    </xf>
    <xf numFmtId="49" fontId="11" fillId="2" borderId="25" xfId="0" applyNumberFormat="1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2" fontId="11" fillId="2" borderId="25" xfId="0" applyNumberFormat="1" applyFont="1" applyFill="1" applyBorder="1" applyAlignment="1">
      <alignment horizontal="center" vertical="center"/>
    </xf>
    <xf numFmtId="0" fontId="21" fillId="2" borderId="29" xfId="0" applyFont="1" applyFill="1" applyBorder="1" applyAlignment="1">
      <alignment horizontal="center" vertical="top" wrapText="1"/>
    </xf>
    <xf numFmtId="49" fontId="22" fillId="0" borderId="30" xfId="0" applyNumberFormat="1" applyFont="1" applyBorder="1" applyAlignment="1">
      <alignment vertical="center"/>
    </xf>
    <xf numFmtId="0" fontId="5" fillId="0" borderId="16" xfId="0" applyFont="1" applyBorder="1"/>
    <xf numFmtId="0" fontId="22" fillId="0" borderId="30" xfId="0" applyFont="1" applyBorder="1" applyAlignment="1">
      <alignment vertical="center"/>
    </xf>
    <xf numFmtId="0" fontId="22" fillId="0" borderId="30" xfId="0" applyFont="1" applyBorder="1" applyAlignment="1">
      <alignment vertical="center" wrapText="1"/>
    </xf>
    <xf numFmtId="0" fontId="22" fillId="0" borderId="30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wrapText="1"/>
    </xf>
    <xf numFmtId="0" fontId="8" fillId="5" borderId="7" xfId="0" applyFont="1" applyFill="1" applyBorder="1" applyAlignment="1">
      <alignment horizontal="center" wrapText="1"/>
    </xf>
    <xf numFmtId="170" fontId="25" fillId="0" borderId="29" xfId="0" applyNumberFormat="1" applyFont="1" applyBorder="1" applyAlignment="1">
      <alignment horizontal="right" vertical="top"/>
    </xf>
    <xf numFmtId="10" fontId="25" fillId="8" borderId="29" xfId="0" applyNumberFormat="1" applyFont="1" applyFill="1" applyBorder="1" applyAlignment="1">
      <alignment horizontal="right"/>
    </xf>
    <xf numFmtId="49" fontId="11" fillId="2" borderId="29" xfId="0" applyNumberFormat="1" applyFont="1" applyFill="1" applyBorder="1" applyAlignment="1">
      <alignment horizontal="center" vertical="top" wrapText="1"/>
    </xf>
    <xf numFmtId="49" fontId="27" fillId="0" borderId="31" xfId="0" applyNumberFormat="1" applyFont="1" applyBorder="1" applyAlignment="1">
      <alignment horizontal="center" vertical="center" wrapText="1"/>
    </xf>
    <xf numFmtId="0" fontId="5" fillId="0" borderId="32" xfId="0" applyFont="1" applyBorder="1"/>
    <xf numFmtId="0" fontId="5" fillId="0" borderId="33" xfId="0" applyFont="1" applyBorder="1"/>
    <xf numFmtId="0" fontId="5" fillId="0" borderId="34" xfId="0" applyFont="1" applyBorder="1"/>
    <xf numFmtId="0" fontId="5" fillId="0" borderId="35" xfId="0" applyFont="1" applyBorder="1"/>
    <xf numFmtId="0" fontId="5" fillId="0" borderId="36" xfId="0" applyFont="1" applyBorder="1"/>
    <xf numFmtId="0" fontId="5" fillId="0" borderId="37" xfId="0" applyFont="1" applyBorder="1"/>
    <xf numFmtId="0" fontId="5" fillId="0" borderId="38" xfId="0" applyFont="1" applyBorder="1"/>
    <xf numFmtId="0" fontId="15" fillId="0" borderId="1" xfId="0" applyFont="1" applyBorder="1"/>
    <xf numFmtId="0" fontId="8" fillId="0" borderId="1" xfId="0" applyFont="1" applyBorder="1"/>
    <xf numFmtId="0" fontId="10" fillId="0" borderId="29" xfId="0" applyFont="1" applyBorder="1"/>
    <xf numFmtId="0" fontId="8" fillId="2" borderId="29" xfId="0" applyFont="1" applyFill="1" applyBorder="1"/>
    <xf numFmtId="0" fontId="28" fillId="2" borderId="0" xfId="0" applyFont="1" applyFill="1" applyAlignment="1">
      <alignment horizontal="center"/>
    </xf>
    <xf numFmtId="0" fontId="29" fillId="0" borderId="29" xfId="0" applyFont="1" applyBorder="1" applyAlignment="1">
      <alignment horizontal="center"/>
    </xf>
    <xf numFmtId="49" fontId="29" fillId="0" borderId="30" xfId="0" applyNumberFormat="1" applyFont="1" applyBorder="1" applyAlignment="1">
      <alignment horizontal="center"/>
    </xf>
    <xf numFmtId="0" fontId="5" fillId="0" borderId="47" xfId="0" applyFont="1" applyBorder="1"/>
    <xf numFmtId="0" fontId="29" fillId="0" borderId="42" xfId="0" applyFont="1" applyBorder="1" applyAlignment="1">
      <alignment horizontal="center"/>
    </xf>
    <xf numFmtId="0" fontId="5" fillId="0" borderId="43" xfId="0" applyFont="1" applyBorder="1"/>
    <xf numFmtId="0" fontId="5" fillId="0" borderId="44" xfId="0" applyFont="1" applyBorder="1"/>
    <xf numFmtId="0" fontId="5" fillId="0" borderId="18" xfId="0" applyFont="1" applyBorder="1"/>
    <xf numFmtId="0" fontId="29" fillId="0" borderId="30" xfId="0" applyFont="1" applyBorder="1" applyAlignment="1">
      <alignment horizontal="center"/>
    </xf>
    <xf numFmtId="0" fontId="29" fillId="0" borderId="30" xfId="0" applyFont="1" applyBorder="1" applyAlignment="1">
      <alignment horizontal="center" wrapText="1"/>
    </xf>
    <xf numFmtId="0" fontId="8" fillId="0" borderId="19" xfId="0" applyFont="1" applyBorder="1"/>
    <xf numFmtId="0" fontId="30" fillId="0" borderId="29" xfId="0" applyFont="1" applyBorder="1" applyAlignment="1">
      <alignment horizontal="center"/>
    </xf>
    <xf numFmtId="0" fontId="10" fillId="0" borderId="42" xfId="0" applyFont="1" applyBorder="1" applyAlignment="1">
      <alignment vertical="top"/>
    </xf>
    <xf numFmtId="0" fontId="5" fillId="0" borderId="45" xfId="0" applyFont="1" applyBorder="1"/>
    <xf numFmtId="0" fontId="5" fillId="0" borderId="46" xfId="0" applyFont="1" applyBorder="1"/>
    <xf numFmtId="0" fontId="32" fillId="0" borderId="29" xfId="0" applyFont="1" applyBorder="1" applyAlignment="1">
      <alignment wrapText="1"/>
    </xf>
    <xf numFmtId="0" fontId="28" fillId="0" borderId="0" xfId="0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4" fillId="0" borderId="24" xfId="0" applyNumberFormat="1" applyFont="1" applyBorder="1" applyAlignment="1">
      <alignment horizontal="center" vertical="center" wrapText="1"/>
    </xf>
    <xf numFmtId="0" fontId="5" fillId="0" borderId="39" xfId="0" applyFont="1" applyBorder="1"/>
    <xf numFmtId="0" fontId="5" fillId="0" borderId="40" xfId="0" applyFont="1" applyBorder="1"/>
    <xf numFmtId="0" fontId="5" fillId="0" borderId="41" xfId="0" applyFont="1" applyBorder="1"/>
    <xf numFmtId="0" fontId="5" fillId="0" borderId="7" xfId="0" applyFont="1" applyBorder="1"/>
    <xf numFmtId="0" fontId="24" fillId="0" borderId="0" xfId="0" applyFont="1"/>
  </cellXfs>
  <cellStyles count="1">
    <cellStyle name="Normal" xfId="0" builtinId="0"/>
  </cellStyles>
  <dxfs count="2"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CRONOGRAMA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1162050</xdr:colOff>
      <xdr:row>1</xdr:row>
      <xdr:rowOff>95250</xdr:rowOff>
    </xdr:from>
    <xdr:ext cx="1285875" cy="145732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1076325</xdr:colOff>
      <xdr:row>1</xdr:row>
      <xdr:rowOff>95250</xdr:rowOff>
    </xdr:from>
    <xdr:ext cx="1362075" cy="1457325"/>
    <xdr:pic>
      <xdr:nvPicPr>
        <xdr:cNvPr id="2" name="image3.png" title="Imagem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571500</xdr:colOff>
      <xdr:row>1</xdr:row>
      <xdr:rowOff>190500</xdr:rowOff>
    </xdr:from>
    <xdr:ext cx="1495425" cy="173355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</xdr:colOff>
      <xdr:row>20</xdr:row>
      <xdr:rowOff>38100</xdr:rowOff>
    </xdr:from>
    <xdr:ext cx="4610100" cy="847725"/>
    <xdr:pic>
      <xdr:nvPicPr>
        <xdr:cNvPr id="2" name="image2.png" title="Imagem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85725</xdr:colOff>
      <xdr:row>45</xdr:row>
      <xdr:rowOff>180975</xdr:rowOff>
    </xdr:from>
    <xdr:ext cx="4610100" cy="847725"/>
    <xdr:pic>
      <xdr:nvPicPr>
        <xdr:cNvPr id="3" name="image2.png" title="Imagem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266700</xdr:colOff>
      <xdr:row>1</xdr:row>
      <xdr:rowOff>152400</xdr:rowOff>
    </xdr:from>
    <xdr:ext cx="1428750" cy="1628775"/>
    <xdr:pic>
      <xdr:nvPicPr>
        <xdr:cNvPr id="4" name="image1.png" title="Imagem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5:K16" headerRowCount="0">
  <tableColumns count="11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</tableColumns>
  <tableStyleInfo name="CRONOGRAM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FF"/>
    <pageSetUpPr fitToPage="1"/>
  </sheetPr>
  <dimension ref="A1:AK775"/>
  <sheetViews>
    <sheetView showGridLines="0" workbookViewId="0">
      <selection activeCell="D9" sqref="D9:G9"/>
    </sheetView>
  </sheetViews>
  <sheetFormatPr defaultColWidth="14.42578125" defaultRowHeight="15" customHeight="1"/>
  <cols>
    <col min="1" max="1" width="6.5703125" customWidth="1"/>
    <col min="2" max="2" width="23.7109375" customWidth="1"/>
    <col min="3" max="3" width="13.42578125" customWidth="1"/>
    <col min="4" max="4" width="43" customWidth="1"/>
    <col min="5" max="5" width="9.7109375" customWidth="1"/>
    <col min="6" max="6" width="8.140625" customWidth="1"/>
    <col min="8" max="8" width="13.85546875" customWidth="1"/>
    <col min="9" max="9" width="12.42578125" customWidth="1"/>
    <col min="10" max="12" width="15.28515625" customWidth="1"/>
    <col min="13" max="13" width="18" customWidth="1"/>
    <col min="14" max="14" width="17" customWidth="1"/>
    <col min="15" max="15" width="17.7109375" customWidth="1"/>
    <col min="16" max="16" width="14.85546875" customWidth="1"/>
    <col min="17" max="37" width="8.7109375" customWidth="1"/>
  </cols>
  <sheetData>
    <row r="1" spans="1:37" ht="12.75" customHeight="1">
      <c r="A1" s="264" t="s">
        <v>0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1"/>
      <c r="O1" s="2"/>
      <c r="P1" s="3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12.75" customHeight="1">
      <c r="A2" s="266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8"/>
      <c r="N2" s="1"/>
      <c r="O2" s="2"/>
      <c r="P2" s="3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6.5" customHeight="1">
      <c r="A3" s="246"/>
      <c r="B3" s="4"/>
      <c r="C3" s="269"/>
      <c r="D3" s="270" t="s">
        <v>1</v>
      </c>
      <c r="E3" s="267"/>
      <c r="F3" s="267"/>
      <c r="G3" s="268"/>
      <c r="H3" s="5"/>
      <c r="I3" s="5"/>
      <c r="J3" s="5"/>
      <c r="K3" s="5"/>
      <c r="L3" s="6"/>
      <c r="M3" s="7"/>
      <c r="N3" s="1"/>
      <c r="O3" s="2"/>
      <c r="P3" s="3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2.75" customHeight="1">
      <c r="A4" s="247"/>
      <c r="B4" s="4"/>
      <c r="C4" s="247"/>
      <c r="D4" s="241" t="s">
        <v>2</v>
      </c>
      <c r="E4" s="242"/>
      <c r="F4" s="242"/>
      <c r="G4" s="243"/>
      <c r="H4" s="5"/>
      <c r="I4" s="5"/>
      <c r="J4" s="5"/>
      <c r="K4" s="8"/>
      <c r="L4" s="9" t="s">
        <v>3</v>
      </c>
      <c r="M4" s="10">
        <f>BDI!F28</f>
        <v>0.26679999999999998</v>
      </c>
      <c r="N4" s="11"/>
      <c r="O4" s="11"/>
      <c r="P4" s="3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12.75" customHeight="1">
      <c r="A5" s="247"/>
      <c r="B5" s="4"/>
      <c r="C5" s="247"/>
      <c r="D5" s="271" t="s">
        <v>4</v>
      </c>
      <c r="E5" s="242"/>
      <c r="F5" s="242"/>
      <c r="G5" s="243"/>
      <c r="H5" s="5"/>
      <c r="I5" s="5"/>
      <c r="J5" s="5"/>
      <c r="K5" s="8"/>
      <c r="L5" s="9" t="s">
        <v>5</v>
      </c>
      <c r="M5" s="10">
        <v>0.16350000000000001</v>
      </c>
      <c r="N5" s="12"/>
      <c r="O5" s="12"/>
      <c r="P5" s="3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5" customHeight="1">
      <c r="A6" s="247"/>
      <c r="B6" s="4"/>
      <c r="C6" s="247"/>
      <c r="D6" s="241" t="s">
        <v>6</v>
      </c>
      <c r="E6" s="242"/>
      <c r="F6" s="242"/>
      <c r="G6" s="243"/>
      <c r="H6" s="13"/>
      <c r="I6" s="13"/>
      <c r="J6" s="13"/>
      <c r="K6" s="14"/>
      <c r="L6" s="15" t="s">
        <v>7</v>
      </c>
      <c r="M6" s="15">
        <f>SUM(L14,L17,L78)</f>
        <v>123767.26882200001</v>
      </c>
      <c r="N6" s="1"/>
      <c r="O6" s="2"/>
      <c r="P6" s="3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3.5" customHeight="1">
      <c r="A7" s="247"/>
      <c r="B7" s="4"/>
      <c r="C7" s="247"/>
      <c r="D7" s="241"/>
      <c r="E7" s="242"/>
      <c r="F7" s="242"/>
      <c r="G7" s="243"/>
      <c r="H7" s="13"/>
      <c r="I7" s="13"/>
      <c r="J7" s="13"/>
      <c r="K7" s="14"/>
      <c r="L7" s="15" t="s">
        <v>8</v>
      </c>
      <c r="M7" s="15">
        <f>SUM(N13:N437)</f>
        <v>152642.19098770959</v>
      </c>
      <c r="N7" s="16"/>
      <c r="O7" s="17"/>
      <c r="P7" s="18"/>
      <c r="Q7" s="2"/>
      <c r="R7" s="2"/>
      <c r="S7" s="19">
        <v>5476829.9998223027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>
      <c r="A8" s="247"/>
      <c r="B8" s="4"/>
      <c r="C8" s="247"/>
      <c r="D8" s="244"/>
      <c r="E8" s="242"/>
      <c r="F8" s="242"/>
      <c r="G8" s="243"/>
      <c r="H8" s="5"/>
      <c r="I8" s="5"/>
      <c r="J8" s="5"/>
      <c r="K8" s="5"/>
      <c r="L8" s="20"/>
      <c r="M8" s="21"/>
      <c r="N8" s="1"/>
      <c r="O8" s="2"/>
      <c r="P8" s="2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37" ht="27.75" customHeight="1">
      <c r="A9" s="248"/>
      <c r="B9" s="4"/>
      <c r="C9" s="248"/>
      <c r="D9" s="245"/>
      <c r="E9" s="242"/>
      <c r="F9" s="242"/>
      <c r="G9" s="242"/>
      <c r="H9" s="5"/>
      <c r="I9" s="5"/>
      <c r="J9" s="5"/>
      <c r="K9" s="5"/>
      <c r="L9" s="5"/>
      <c r="M9" s="23"/>
      <c r="N9" s="1"/>
      <c r="O9" s="2"/>
      <c r="P9" s="3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ht="12.75" customHeight="1">
      <c r="A10" s="258"/>
      <c r="B10" s="250"/>
      <c r="C10" s="250"/>
      <c r="D10" s="250"/>
      <c r="E10" s="250"/>
      <c r="F10" s="250"/>
      <c r="G10" s="250"/>
      <c r="H10" s="250"/>
      <c r="I10" s="250"/>
      <c r="J10" s="250"/>
      <c r="K10" s="250"/>
      <c r="L10" s="250"/>
      <c r="M10" s="259"/>
      <c r="N10" s="1"/>
      <c r="O10" s="2"/>
      <c r="P10" s="3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ht="15" customHeight="1">
      <c r="A11" s="249" t="s">
        <v>9</v>
      </c>
      <c r="B11" s="251" t="s">
        <v>10</v>
      </c>
      <c r="C11" s="252" t="s">
        <v>11</v>
      </c>
      <c r="D11" s="253" t="s">
        <v>12</v>
      </c>
      <c r="E11" s="249" t="s">
        <v>13</v>
      </c>
      <c r="F11" s="254" t="s">
        <v>14</v>
      </c>
      <c r="G11" s="257" t="s">
        <v>15</v>
      </c>
      <c r="H11" s="250"/>
      <c r="I11" s="250"/>
      <c r="J11" s="257" t="s">
        <v>16</v>
      </c>
      <c r="K11" s="250"/>
      <c r="L11" s="250"/>
      <c r="M11" s="253" t="s">
        <v>17</v>
      </c>
      <c r="N11" s="25"/>
      <c r="O11" s="26"/>
      <c r="P11" s="27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</row>
    <row r="12" spans="1:37" ht="12.75" customHeight="1">
      <c r="A12" s="250"/>
      <c r="B12" s="250"/>
      <c r="C12" s="250"/>
      <c r="D12" s="250"/>
      <c r="E12" s="250"/>
      <c r="F12" s="250"/>
      <c r="G12" s="24" t="s">
        <v>18</v>
      </c>
      <c r="H12" s="24" t="s">
        <v>19</v>
      </c>
      <c r="I12" s="24" t="s">
        <v>20</v>
      </c>
      <c r="J12" s="24" t="s">
        <v>21</v>
      </c>
      <c r="K12" s="24" t="s">
        <v>19</v>
      </c>
      <c r="L12" s="24" t="s">
        <v>20</v>
      </c>
      <c r="M12" s="250"/>
      <c r="N12" s="25"/>
      <c r="O12" s="26"/>
      <c r="P12" s="27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</row>
    <row r="13" spans="1:37" ht="12.75" customHeight="1">
      <c r="A13" s="258"/>
      <c r="B13" s="250"/>
      <c r="C13" s="250"/>
      <c r="D13" s="250"/>
      <c r="E13" s="250"/>
      <c r="F13" s="250"/>
      <c r="G13" s="250"/>
      <c r="H13" s="250"/>
      <c r="I13" s="250"/>
      <c r="J13" s="250"/>
      <c r="K13" s="250"/>
      <c r="L13" s="250"/>
      <c r="M13" s="259"/>
      <c r="N13" s="1"/>
      <c r="O13" s="2"/>
      <c r="P13" s="3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ht="12.75">
      <c r="A14" s="28" t="s">
        <v>22</v>
      </c>
      <c r="B14" s="255" t="s">
        <v>23</v>
      </c>
      <c r="C14" s="256"/>
      <c r="D14" s="256"/>
      <c r="E14" s="29"/>
      <c r="F14" s="29"/>
      <c r="G14" s="29"/>
      <c r="H14" s="29"/>
      <c r="I14" s="30"/>
      <c r="J14" s="30">
        <f t="shared" ref="J14:M14" si="0">SUM(J15)</f>
        <v>184.49999999999997</v>
      </c>
      <c r="K14" s="30">
        <f t="shared" si="0"/>
        <v>11580.3</v>
      </c>
      <c r="L14" s="30">
        <f t="shared" si="0"/>
        <v>11764.8</v>
      </c>
      <c r="M14" s="30">
        <f t="shared" si="0"/>
        <v>14903.648639999998</v>
      </c>
      <c r="N14" s="31">
        <f>M14</f>
        <v>14903.648639999998</v>
      </c>
      <c r="O14" s="32"/>
      <c r="P14" s="33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</row>
    <row r="15" spans="1:37" ht="25.5">
      <c r="A15" s="34" t="s">
        <v>24</v>
      </c>
      <c r="B15" s="35" t="s">
        <v>23</v>
      </c>
      <c r="C15" s="36" t="s">
        <v>25</v>
      </c>
      <c r="D15" s="37" t="s">
        <v>26</v>
      </c>
      <c r="E15" s="38" t="s">
        <v>27</v>
      </c>
      <c r="F15" s="39">
        <v>90</v>
      </c>
      <c r="G15" s="40">
        <v>2.0499999999999998</v>
      </c>
      <c r="H15" s="40">
        <v>128.66999999999999</v>
      </c>
      <c r="I15" s="41">
        <f>G15+H15</f>
        <v>130.72</v>
      </c>
      <c r="J15" s="42">
        <f>G15*F15</f>
        <v>184.49999999999997</v>
      </c>
      <c r="K15" s="42">
        <f>H15*F15</f>
        <v>11580.3</v>
      </c>
      <c r="L15" s="42">
        <f>J15+K15</f>
        <v>11764.8</v>
      </c>
      <c r="M15" s="43">
        <f>L15*(1+$M$4)</f>
        <v>14903.648639999998</v>
      </c>
      <c r="N15" s="44"/>
      <c r="O15" s="45"/>
      <c r="P15" s="33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</row>
    <row r="16" spans="1:37" ht="12.75">
      <c r="A16" s="260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2"/>
      <c r="N16" s="44"/>
      <c r="O16" s="45"/>
      <c r="P16" s="33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</row>
    <row r="17" spans="1:37" ht="12.75">
      <c r="A17" s="46" t="s">
        <v>28</v>
      </c>
      <c r="B17" s="263" t="s">
        <v>29</v>
      </c>
      <c r="C17" s="261"/>
      <c r="D17" s="262"/>
      <c r="E17" s="47"/>
      <c r="F17" s="48"/>
      <c r="G17" s="47"/>
      <c r="H17" s="47"/>
      <c r="I17" s="47"/>
      <c r="J17" s="30">
        <f t="shared" ref="J17:M17" si="1">SUM(J18:J77)</f>
        <v>87829.188005999997</v>
      </c>
      <c r="K17" s="30">
        <f t="shared" si="1"/>
        <v>8385.0144159999982</v>
      </c>
      <c r="L17" s="30">
        <f t="shared" si="1"/>
        <v>96214.202422000002</v>
      </c>
      <c r="M17" s="30">
        <f t="shared" si="1"/>
        <v>117737.96647218958</v>
      </c>
      <c r="N17" s="31">
        <f>M17</f>
        <v>117737.96647218958</v>
      </c>
      <c r="O17" s="45"/>
      <c r="P17" s="33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</row>
    <row r="18" spans="1:37" ht="38.25">
      <c r="A18" s="34" t="s">
        <v>30</v>
      </c>
      <c r="B18" s="35" t="s">
        <v>31</v>
      </c>
      <c r="C18" s="36" t="s">
        <v>32</v>
      </c>
      <c r="D18" s="49" t="s">
        <v>33</v>
      </c>
      <c r="E18" s="38" t="s">
        <v>13</v>
      </c>
      <c r="F18" s="39">
        <v>8</v>
      </c>
      <c r="G18" s="40">
        <v>509.73</v>
      </c>
      <c r="H18" s="40">
        <v>26.23</v>
      </c>
      <c r="I18" s="41">
        <f t="shared" ref="I18:I77" si="2">G18+H18</f>
        <v>535.96</v>
      </c>
      <c r="J18" s="42">
        <f t="shared" ref="J18:J77" si="3">G18*F18</f>
        <v>4077.84</v>
      </c>
      <c r="K18" s="42">
        <f t="shared" ref="K18:K77" si="4">H18*F18</f>
        <v>209.84</v>
      </c>
      <c r="L18" s="42">
        <f t="shared" ref="L18:L77" si="5">J18+K18</f>
        <v>4287.68</v>
      </c>
      <c r="M18" s="43">
        <f t="shared" ref="M18:M75" si="6">L18*(1+$M$4)</f>
        <v>5431.6330239999998</v>
      </c>
      <c r="N18" s="44"/>
      <c r="O18" s="45"/>
      <c r="P18" s="33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</row>
    <row r="19" spans="1:37" ht="25.5">
      <c r="A19" s="34" t="s">
        <v>34</v>
      </c>
      <c r="B19" s="35" t="s">
        <v>35</v>
      </c>
      <c r="C19" s="36" t="s">
        <v>36</v>
      </c>
      <c r="D19" s="49" t="s">
        <v>37</v>
      </c>
      <c r="E19" s="38" t="s">
        <v>38</v>
      </c>
      <c r="F19" s="39">
        <v>3</v>
      </c>
      <c r="G19" s="40">
        <v>34.770000000000003</v>
      </c>
      <c r="H19" s="40">
        <v>0</v>
      </c>
      <c r="I19" s="41">
        <f t="shared" si="2"/>
        <v>34.770000000000003</v>
      </c>
      <c r="J19" s="42">
        <f t="shared" si="3"/>
        <v>104.31</v>
      </c>
      <c r="K19" s="42">
        <f t="shared" si="4"/>
        <v>0</v>
      </c>
      <c r="L19" s="42">
        <f t="shared" si="5"/>
        <v>104.31</v>
      </c>
      <c r="M19" s="43">
        <f t="shared" si="6"/>
        <v>132.13990799999999</v>
      </c>
      <c r="N19" s="44"/>
      <c r="O19" s="45"/>
      <c r="P19" s="33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</row>
    <row r="20" spans="1:37" ht="38.25">
      <c r="A20" s="34" t="s">
        <v>39</v>
      </c>
      <c r="B20" s="35" t="s">
        <v>40</v>
      </c>
      <c r="C20" s="36" t="s">
        <v>41</v>
      </c>
      <c r="D20" s="49" t="s">
        <v>42</v>
      </c>
      <c r="E20" s="38" t="s">
        <v>43</v>
      </c>
      <c r="F20" s="39">
        <v>18</v>
      </c>
      <c r="G20" s="40">
        <v>74.540000000000006</v>
      </c>
      <c r="H20" s="40">
        <v>7.33</v>
      </c>
      <c r="I20" s="41">
        <f t="shared" si="2"/>
        <v>81.87</v>
      </c>
      <c r="J20" s="42">
        <f t="shared" si="3"/>
        <v>1341.72</v>
      </c>
      <c r="K20" s="42">
        <f t="shared" si="4"/>
        <v>131.94</v>
      </c>
      <c r="L20" s="42">
        <f t="shared" si="5"/>
        <v>1473.66</v>
      </c>
      <c r="M20" s="43">
        <f t="shared" si="6"/>
        <v>1866.832488</v>
      </c>
      <c r="N20" s="44"/>
      <c r="O20" s="45"/>
      <c r="P20" s="33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</row>
    <row r="21" spans="1:37" ht="51">
      <c r="A21" s="34" t="s">
        <v>44</v>
      </c>
      <c r="B21" s="35" t="s">
        <v>45</v>
      </c>
      <c r="C21" s="36" t="s">
        <v>46</v>
      </c>
      <c r="D21" s="49" t="s">
        <v>47</v>
      </c>
      <c r="E21" s="38" t="s">
        <v>43</v>
      </c>
      <c r="F21" s="39">
        <v>15</v>
      </c>
      <c r="G21" s="40">
        <v>182.21</v>
      </c>
      <c r="H21" s="40">
        <v>9.9700000000000006</v>
      </c>
      <c r="I21" s="41">
        <f t="shared" si="2"/>
        <v>192.18</v>
      </c>
      <c r="J21" s="42">
        <f t="shared" si="3"/>
        <v>2733.15</v>
      </c>
      <c r="K21" s="42">
        <f t="shared" si="4"/>
        <v>149.55000000000001</v>
      </c>
      <c r="L21" s="42">
        <f t="shared" si="5"/>
        <v>2882.7000000000003</v>
      </c>
      <c r="M21" s="43">
        <f t="shared" si="6"/>
        <v>3651.8043600000001</v>
      </c>
      <c r="N21" s="44"/>
      <c r="O21" s="45"/>
      <c r="P21" s="33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</row>
    <row r="22" spans="1:37" ht="51">
      <c r="A22" s="34" t="s">
        <v>48</v>
      </c>
      <c r="B22" s="35" t="s">
        <v>49</v>
      </c>
      <c r="C22" s="36" t="s">
        <v>46</v>
      </c>
      <c r="D22" s="49" t="s">
        <v>47</v>
      </c>
      <c r="E22" s="38" t="s">
        <v>43</v>
      </c>
      <c r="F22" s="39">
        <v>40</v>
      </c>
      <c r="G22" s="40">
        <v>182.21</v>
      </c>
      <c r="H22" s="40">
        <v>9.9700000000000006</v>
      </c>
      <c r="I22" s="41">
        <f t="shared" si="2"/>
        <v>192.18</v>
      </c>
      <c r="J22" s="42">
        <f t="shared" si="3"/>
        <v>7288.4000000000005</v>
      </c>
      <c r="K22" s="42">
        <f t="shared" si="4"/>
        <v>398.8</v>
      </c>
      <c r="L22" s="42">
        <f t="shared" si="5"/>
        <v>7687.2000000000007</v>
      </c>
      <c r="M22" s="43">
        <f t="shared" si="6"/>
        <v>9738.1449599999996</v>
      </c>
      <c r="N22" s="44"/>
      <c r="O22" s="45"/>
      <c r="P22" s="33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</row>
    <row r="23" spans="1:37" ht="51">
      <c r="A23" s="34" t="s">
        <v>50</v>
      </c>
      <c r="B23" s="50" t="s">
        <v>51</v>
      </c>
      <c r="C23" s="36" t="s">
        <v>52</v>
      </c>
      <c r="D23" s="49" t="s">
        <v>53</v>
      </c>
      <c r="E23" s="38" t="s">
        <v>43</v>
      </c>
      <c r="F23" s="39">
        <v>15</v>
      </c>
      <c r="G23" s="40">
        <v>24.77</v>
      </c>
      <c r="H23" s="40">
        <v>0.57999999999999996</v>
      </c>
      <c r="I23" s="41">
        <f t="shared" si="2"/>
        <v>25.349999999999998</v>
      </c>
      <c r="J23" s="42">
        <f t="shared" si="3"/>
        <v>371.55</v>
      </c>
      <c r="K23" s="42">
        <f t="shared" si="4"/>
        <v>8.6999999999999993</v>
      </c>
      <c r="L23" s="42">
        <f t="shared" si="5"/>
        <v>380.25</v>
      </c>
      <c r="M23" s="43">
        <f t="shared" si="6"/>
        <v>481.70069999999998</v>
      </c>
      <c r="N23" s="44"/>
      <c r="O23" s="45"/>
      <c r="P23" s="33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</row>
    <row r="24" spans="1:37" ht="38.25">
      <c r="A24" s="34" t="s">
        <v>54</v>
      </c>
      <c r="B24" s="35" t="s">
        <v>55</v>
      </c>
      <c r="C24" s="36" t="s">
        <v>56</v>
      </c>
      <c r="D24" s="49" t="s">
        <v>57</v>
      </c>
      <c r="E24" s="38" t="s">
        <v>43</v>
      </c>
      <c r="F24" s="39">
        <v>160</v>
      </c>
      <c r="G24" s="40">
        <v>71.86</v>
      </c>
      <c r="H24" s="40">
        <v>23.28</v>
      </c>
      <c r="I24" s="41">
        <f t="shared" si="2"/>
        <v>95.14</v>
      </c>
      <c r="J24" s="51">
        <f t="shared" si="3"/>
        <v>11497.6</v>
      </c>
      <c r="K24" s="51">
        <f t="shared" si="4"/>
        <v>3724.8</v>
      </c>
      <c r="L24" s="51">
        <f t="shared" si="5"/>
        <v>15222.400000000001</v>
      </c>
      <c r="M24" s="52">
        <f t="shared" si="6"/>
        <v>19283.73632</v>
      </c>
      <c r="N24" s="1"/>
      <c r="O24" s="19"/>
      <c r="P24" s="3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37" ht="38.25">
      <c r="A25" s="34" t="s">
        <v>58</v>
      </c>
      <c r="B25" s="35" t="s">
        <v>59</v>
      </c>
      <c r="C25" s="36" t="s">
        <v>60</v>
      </c>
      <c r="D25" s="49" t="s">
        <v>61</v>
      </c>
      <c r="E25" s="38" t="s">
        <v>43</v>
      </c>
      <c r="F25" s="53">
        <v>100</v>
      </c>
      <c r="G25" s="40">
        <v>2.74</v>
      </c>
      <c r="H25" s="40">
        <v>1.1000000000000001</v>
      </c>
      <c r="I25" s="41">
        <f t="shared" si="2"/>
        <v>3.8400000000000003</v>
      </c>
      <c r="J25" s="42">
        <f t="shared" si="3"/>
        <v>274</v>
      </c>
      <c r="K25" s="42">
        <f t="shared" si="4"/>
        <v>110.00000000000001</v>
      </c>
      <c r="L25" s="42">
        <f t="shared" si="5"/>
        <v>384</v>
      </c>
      <c r="M25" s="43">
        <f t="shared" si="6"/>
        <v>486.45119999999997</v>
      </c>
      <c r="N25" s="44"/>
      <c r="O25" s="45"/>
      <c r="P25" s="33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</row>
    <row r="26" spans="1:37" ht="38.25">
      <c r="A26" s="34" t="s">
        <v>62</v>
      </c>
      <c r="B26" s="35" t="s">
        <v>63</v>
      </c>
      <c r="C26" s="36" t="s">
        <v>64</v>
      </c>
      <c r="D26" s="49" t="s">
        <v>65</v>
      </c>
      <c r="E26" s="38" t="s">
        <v>43</v>
      </c>
      <c r="F26" s="53">
        <v>100</v>
      </c>
      <c r="G26" s="40">
        <v>3.75</v>
      </c>
      <c r="H26" s="40">
        <v>1.39</v>
      </c>
      <c r="I26" s="41">
        <f t="shared" si="2"/>
        <v>5.14</v>
      </c>
      <c r="J26" s="42">
        <f t="shared" si="3"/>
        <v>375</v>
      </c>
      <c r="K26" s="42">
        <f t="shared" si="4"/>
        <v>139</v>
      </c>
      <c r="L26" s="42">
        <f t="shared" si="5"/>
        <v>514</v>
      </c>
      <c r="M26" s="43">
        <f t="shared" si="6"/>
        <v>651.13519999999994</v>
      </c>
      <c r="N26" s="44"/>
      <c r="O26" s="45"/>
      <c r="P26" s="33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</row>
    <row r="27" spans="1:37" ht="51">
      <c r="A27" s="34" t="s">
        <v>66</v>
      </c>
      <c r="B27" s="50" t="s">
        <v>67</v>
      </c>
      <c r="C27" s="36" t="s">
        <v>52</v>
      </c>
      <c r="D27" s="49" t="s">
        <v>53</v>
      </c>
      <c r="E27" s="38" t="s">
        <v>43</v>
      </c>
      <c r="F27" s="53">
        <v>15</v>
      </c>
      <c r="G27" s="40">
        <v>2.74</v>
      </c>
      <c r="H27" s="40">
        <v>1.1000000000000001</v>
      </c>
      <c r="I27" s="41">
        <f t="shared" si="2"/>
        <v>3.8400000000000003</v>
      </c>
      <c r="J27" s="42">
        <f t="shared" si="3"/>
        <v>41.1</v>
      </c>
      <c r="K27" s="42">
        <f t="shared" si="4"/>
        <v>16.5</v>
      </c>
      <c r="L27" s="42">
        <f t="shared" si="5"/>
        <v>57.6</v>
      </c>
      <c r="M27" s="43">
        <f t="shared" si="6"/>
        <v>72.967680000000001</v>
      </c>
      <c r="N27" s="44"/>
      <c r="O27" s="45"/>
      <c r="P27" s="33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</row>
    <row r="28" spans="1:37" ht="51">
      <c r="A28" s="34" t="s">
        <v>68</v>
      </c>
      <c r="B28" s="35" t="s">
        <v>69</v>
      </c>
      <c r="C28" s="36" t="s">
        <v>70</v>
      </c>
      <c r="D28" s="49" t="s">
        <v>71</v>
      </c>
      <c r="E28" s="38" t="s">
        <v>43</v>
      </c>
      <c r="F28" s="53">
        <v>50</v>
      </c>
      <c r="G28" s="40">
        <v>7.95</v>
      </c>
      <c r="H28" s="40">
        <v>7.78</v>
      </c>
      <c r="I28" s="41">
        <f t="shared" si="2"/>
        <v>15.73</v>
      </c>
      <c r="J28" s="42">
        <f t="shared" si="3"/>
        <v>397.5</v>
      </c>
      <c r="K28" s="42">
        <f t="shared" si="4"/>
        <v>389</v>
      </c>
      <c r="L28" s="42">
        <f t="shared" si="5"/>
        <v>786.5</v>
      </c>
      <c r="M28" s="43">
        <f t="shared" si="6"/>
        <v>996.33819999999992</v>
      </c>
      <c r="N28" s="44"/>
      <c r="O28" s="45"/>
      <c r="P28" s="33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</row>
    <row r="29" spans="1:37" ht="25.5">
      <c r="A29" s="34" t="s">
        <v>72</v>
      </c>
      <c r="B29" s="35" t="s">
        <v>73</v>
      </c>
      <c r="C29" s="36" t="s">
        <v>74</v>
      </c>
      <c r="D29" s="49" t="s">
        <v>75</v>
      </c>
      <c r="E29" s="38" t="s">
        <v>43</v>
      </c>
      <c r="F29" s="53">
        <v>100</v>
      </c>
      <c r="G29" s="40">
        <v>4.32</v>
      </c>
      <c r="H29" s="40">
        <v>4.1900000000000004</v>
      </c>
      <c r="I29" s="41">
        <f t="shared" si="2"/>
        <v>8.5100000000000016</v>
      </c>
      <c r="J29" s="42">
        <f t="shared" si="3"/>
        <v>432</v>
      </c>
      <c r="K29" s="42">
        <f t="shared" si="4"/>
        <v>419.00000000000006</v>
      </c>
      <c r="L29" s="42">
        <f t="shared" si="5"/>
        <v>851</v>
      </c>
      <c r="M29" s="43">
        <f t="shared" si="6"/>
        <v>1078.0467999999998</v>
      </c>
      <c r="N29" s="44"/>
      <c r="O29" s="45"/>
      <c r="P29" s="33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</row>
    <row r="30" spans="1:37" ht="51">
      <c r="A30" s="34" t="s">
        <v>76</v>
      </c>
      <c r="B30" s="35" t="s">
        <v>77</v>
      </c>
      <c r="C30" s="36" t="s">
        <v>78</v>
      </c>
      <c r="D30" s="49" t="s">
        <v>79</v>
      </c>
      <c r="E30" s="38" t="s">
        <v>13</v>
      </c>
      <c r="F30" s="53">
        <v>2</v>
      </c>
      <c r="G30" s="40">
        <v>61.18</v>
      </c>
      <c r="H30" s="40">
        <v>50.41</v>
      </c>
      <c r="I30" s="41">
        <f t="shared" si="2"/>
        <v>111.59</v>
      </c>
      <c r="J30" s="42">
        <f t="shared" si="3"/>
        <v>122.36</v>
      </c>
      <c r="K30" s="42">
        <f t="shared" si="4"/>
        <v>100.82</v>
      </c>
      <c r="L30" s="42">
        <f t="shared" si="5"/>
        <v>223.18</v>
      </c>
      <c r="M30" s="43">
        <f t="shared" si="6"/>
        <v>282.724424</v>
      </c>
      <c r="N30" s="44"/>
      <c r="O30" s="45"/>
      <c r="P30" s="33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</row>
    <row r="31" spans="1:37" ht="38.25">
      <c r="A31" s="34" t="s">
        <v>80</v>
      </c>
      <c r="B31" s="35" t="s">
        <v>81</v>
      </c>
      <c r="C31" s="36" t="s">
        <v>82</v>
      </c>
      <c r="D31" s="49" t="s">
        <v>83</v>
      </c>
      <c r="E31" s="38" t="s">
        <v>13</v>
      </c>
      <c r="F31" s="53">
        <v>10</v>
      </c>
      <c r="G31" s="40">
        <v>1.3</v>
      </c>
      <c r="H31" s="40">
        <v>0</v>
      </c>
      <c r="I31" s="41">
        <f t="shared" si="2"/>
        <v>1.3</v>
      </c>
      <c r="J31" s="42">
        <f t="shared" si="3"/>
        <v>13</v>
      </c>
      <c r="K31" s="42">
        <f t="shared" si="4"/>
        <v>0</v>
      </c>
      <c r="L31" s="42">
        <f t="shared" si="5"/>
        <v>13</v>
      </c>
      <c r="M31" s="43">
        <f t="shared" si="6"/>
        <v>16.468399999999999</v>
      </c>
      <c r="N31" s="44"/>
      <c r="O31" s="45"/>
      <c r="P31" s="33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</row>
    <row r="32" spans="1:37" ht="38.25">
      <c r="A32" s="34" t="s">
        <v>84</v>
      </c>
      <c r="B32" s="35" t="s">
        <v>85</v>
      </c>
      <c r="C32" s="36" t="s">
        <v>86</v>
      </c>
      <c r="D32" s="49" t="s">
        <v>87</v>
      </c>
      <c r="E32" s="38" t="s">
        <v>13</v>
      </c>
      <c r="F32" s="53">
        <v>4</v>
      </c>
      <c r="G32" s="40">
        <v>3.01</v>
      </c>
      <c r="H32" s="40">
        <v>4.47</v>
      </c>
      <c r="I32" s="41">
        <f t="shared" si="2"/>
        <v>7.4799999999999995</v>
      </c>
      <c r="J32" s="42">
        <f t="shared" si="3"/>
        <v>12.04</v>
      </c>
      <c r="K32" s="42">
        <f t="shared" si="4"/>
        <v>17.88</v>
      </c>
      <c r="L32" s="42">
        <f t="shared" si="5"/>
        <v>29.919999999999998</v>
      </c>
      <c r="M32" s="43">
        <f t="shared" si="6"/>
        <v>37.902655999999993</v>
      </c>
      <c r="N32" s="44"/>
      <c r="O32" s="45"/>
      <c r="P32" s="33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</row>
    <row r="33" spans="1:37" ht="25.5">
      <c r="A33" s="34" t="s">
        <v>88</v>
      </c>
      <c r="B33" s="35" t="s">
        <v>89</v>
      </c>
      <c r="C33" s="36" t="s">
        <v>90</v>
      </c>
      <c r="D33" s="49" t="s">
        <v>91</v>
      </c>
      <c r="E33" s="38" t="s">
        <v>13</v>
      </c>
      <c r="F33" s="53">
        <v>30</v>
      </c>
      <c r="G33" s="40">
        <v>0.19</v>
      </c>
      <c r="H33" s="40">
        <v>0.35</v>
      </c>
      <c r="I33" s="41">
        <f t="shared" si="2"/>
        <v>0.54</v>
      </c>
      <c r="J33" s="42">
        <f t="shared" si="3"/>
        <v>5.7</v>
      </c>
      <c r="K33" s="42">
        <f t="shared" si="4"/>
        <v>10.5</v>
      </c>
      <c r="L33" s="42">
        <f t="shared" si="5"/>
        <v>16.2</v>
      </c>
      <c r="M33" s="43">
        <f t="shared" si="6"/>
        <v>20.52216</v>
      </c>
      <c r="N33" s="44"/>
      <c r="O33" s="45"/>
      <c r="P33" s="33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</row>
    <row r="34" spans="1:37" ht="38.25">
      <c r="A34" s="34" t="s">
        <v>92</v>
      </c>
      <c r="B34" s="35" t="s">
        <v>93</v>
      </c>
      <c r="C34" s="36" t="s">
        <v>94</v>
      </c>
      <c r="D34" s="49" t="s">
        <v>95</v>
      </c>
      <c r="E34" s="38" t="s">
        <v>43</v>
      </c>
      <c r="F34" s="53">
        <v>6</v>
      </c>
      <c r="G34" s="40">
        <v>57.18</v>
      </c>
      <c r="H34" s="40">
        <v>18.18</v>
      </c>
      <c r="I34" s="41">
        <f t="shared" si="2"/>
        <v>75.36</v>
      </c>
      <c r="J34" s="42">
        <f t="shared" si="3"/>
        <v>343.08</v>
      </c>
      <c r="K34" s="42">
        <f t="shared" si="4"/>
        <v>109.08</v>
      </c>
      <c r="L34" s="42">
        <f t="shared" si="5"/>
        <v>452.15999999999997</v>
      </c>
      <c r="M34" s="43">
        <f t="shared" si="6"/>
        <v>572.79628799999989</v>
      </c>
      <c r="N34" s="44"/>
      <c r="O34" s="45"/>
      <c r="P34" s="33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</row>
    <row r="35" spans="1:37" ht="25.5">
      <c r="A35" s="34" t="s">
        <v>96</v>
      </c>
      <c r="B35" s="35" t="s">
        <v>97</v>
      </c>
      <c r="C35" s="36" t="s">
        <v>98</v>
      </c>
      <c r="D35" s="49" t="s">
        <v>99</v>
      </c>
      <c r="E35" s="38" t="s">
        <v>13</v>
      </c>
      <c r="F35" s="53">
        <v>1</v>
      </c>
      <c r="G35" s="40">
        <v>39.72</v>
      </c>
      <c r="H35" s="40">
        <v>5.33</v>
      </c>
      <c r="I35" s="41">
        <f t="shared" si="2"/>
        <v>45.05</v>
      </c>
      <c r="J35" s="42">
        <f t="shared" si="3"/>
        <v>39.72</v>
      </c>
      <c r="K35" s="42">
        <f t="shared" si="4"/>
        <v>5.33</v>
      </c>
      <c r="L35" s="42">
        <f t="shared" si="5"/>
        <v>45.05</v>
      </c>
      <c r="M35" s="43">
        <f t="shared" si="6"/>
        <v>57.06933999999999</v>
      </c>
      <c r="N35" s="44"/>
      <c r="O35" s="45"/>
      <c r="P35" s="33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</row>
    <row r="36" spans="1:37" ht="38.25">
      <c r="A36" s="34" t="s">
        <v>100</v>
      </c>
      <c r="B36" s="35" t="s">
        <v>101</v>
      </c>
      <c r="C36" s="36" t="s">
        <v>102</v>
      </c>
      <c r="D36" s="49" t="s">
        <v>103</v>
      </c>
      <c r="E36" s="38" t="s">
        <v>13</v>
      </c>
      <c r="F36" s="39">
        <v>1</v>
      </c>
      <c r="G36" s="40">
        <f>COMPOSIÇÕES!J14</f>
        <v>2692.3638460000002</v>
      </c>
      <c r="H36" s="40">
        <f>COMPOSIÇÕES!K14</f>
        <v>67.512656000000007</v>
      </c>
      <c r="I36" s="41">
        <f t="shared" si="2"/>
        <v>2759.8765020000001</v>
      </c>
      <c r="J36" s="51">
        <f t="shared" si="3"/>
        <v>2692.3638460000002</v>
      </c>
      <c r="K36" s="51">
        <f t="shared" si="4"/>
        <v>67.512656000000007</v>
      </c>
      <c r="L36" s="51">
        <f t="shared" si="5"/>
        <v>2759.8765020000001</v>
      </c>
      <c r="M36" s="52">
        <f t="shared" si="6"/>
        <v>3496.2115527336</v>
      </c>
      <c r="N36" s="1"/>
      <c r="O36" s="19"/>
      <c r="P36" s="3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 ht="38.25">
      <c r="A37" s="34" t="s">
        <v>104</v>
      </c>
      <c r="B37" s="35" t="s">
        <v>105</v>
      </c>
      <c r="C37" s="36" t="s">
        <v>106</v>
      </c>
      <c r="D37" s="49" t="s">
        <v>107</v>
      </c>
      <c r="E37" s="38" t="s">
        <v>13</v>
      </c>
      <c r="F37" s="39">
        <v>1</v>
      </c>
      <c r="G37" s="40">
        <f>COMPOSIÇÕES!J19</f>
        <v>408.62</v>
      </c>
      <c r="H37" s="40">
        <f>COMPOSIÇÕES!K19</f>
        <v>44.32</v>
      </c>
      <c r="I37" s="41">
        <f t="shared" si="2"/>
        <v>452.94</v>
      </c>
      <c r="J37" s="51">
        <f t="shared" si="3"/>
        <v>408.62</v>
      </c>
      <c r="K37" s="51">
        <f t="shared" si="4"/>
        <v>44.32</v>
      </c>
      <c r="L37" s="51">
        <f t="shared" si="5"/>
        <v>452.94</v>
      </c>
      <c r="M37" s="52">
        <f t="shared" si="6"/>
        <v>573.78439199999991</v>
      </c>
      <c r="N37" s="1"/>
      <c r="O37" s="19"/>
      <c r="P37" s="3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1:37" ht="38.25">
      <c r="A38" s="34" t="s">
        <v>108</v>
      </c>
      <c r="B38" s="35" t="s">
        <v>109</v>
      </c>
      <c r="C38" s="36" t="s">
        <v>110</v>
      </c>
      <c r="D38" s="49" t="s">
        <v>111</v>
      </c>
      <c r="E38" s="38" t="s">
        <v>13</v>
      </c>
      <c r="F38" s="53">
        <v>5</v>
      </c>
      <c r="G38" s="40">
        <v>24.54</v>
      </c>
      <c r="H38" s="40">
        <v>0</v>
      </c>
      <c r="I38" s="41">
        <f t="shared" si="2"/>
        <v>24.54</v>
      </c>
      <c r="J38" s="42">
        <f t="shared" si="3"/>
        <v>122.69999999999999</v>
      </c>
      <c r="K38" s="42">
        <f t="shared" si="4"/>
        <v>0</v>
      </c>
      <c r="L38" s="42">
        <f t="shared" si="5"/>
        <v>122.69999999999999</v>
      </c>
      <c r="M38" s="43">
        <f t="shared" si="6"/>
        <v>155.43635999999998</v>
      </c>
      <c r="N38" s="44"/>
      <c r="O38" s="45"/>
      <c r="P38" s="33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</row>
    <row r="39" spans="1:37" ht="51">
      <c r="A39" s="34" t="s">
        <v>112</v>
      </c>
      <c r="B39" s="35" t="s">
        <v>113</v>
      </c>
      <c r="C39" s="36" t="s">
        <v>114</v>
      </c>
      <c r="D39" s="49" t="s">
        <v>115</v>
      </c>
      <c r="E39" s="38" t="s">
        <v>13</v>
      </c>
      <c r="F39" s="53">
        <v>8</v>
      </c>
      <c r="G39" s="40">
        <v>23.81</v>
      </c>
      <c r="H39" s="40">
        <v>12.17</v>
      </c>
      <c r="I39" s="41">
        <f t="shared" si="2"/>
        <v>35.979999999999997</v>
      </c>
      <c r="J39" s="42">
        <f t="shared" si="3"/>
        <v>190.48</v>
      </c>
      <c r="K39" s="42">
        <f t="shared" si="4"/>
        <v>97.36</v>
      </c>
      <c r="L39" s="42">
        <f t="shared" si="5"/>
        <v>287.83999999999997</v>
      </c>
      <c r="M39" s="43">
        <f t="shared" si="6"/>
        <v>364.63571199999996</v>
      </c>
      <c r="N39" s="44"/>
      <c r="O39" s="45"/>
      <c r="P39" s="33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</row>
    <row r="40" spans="1:37" ht="38.25">
      <c r="A40" s="34" t="s">
        <v>116</v>
      </c>
      <c r="B40" s="35" t="s">
        <v>117</v>
      </c>
      <c r="C40" s="36" t="s">
        <v>118</v>
      </c>
      <c r="D40" s="49" t="s">
        <v>119</v>
      </c>
      <c r="E40" s="38" t="s">
        <v>13</v>
      </c>
      <c r="F40" s="53">
        <v>6</v>
      </c>
      <c r="G40" s="40">
        <v>37.520000000000003</v>
      </c>
      <c r="H40" s="40">
        <v>0</v>
      </c>
      <c r="I40" s="41">
        <f t="shared" si="2"/>
        <v>37.520000000000003</v>
      </c>
      <c r="J40" s="42">
        <f t="shared" si="3"/>
        <v>225.12</v>
      </c>
      <c r="K40" s="42">
        <f t="shared" si="4"/>
        <v>0</v>
      </c>
      <c r="L40" s="42">
        <f t="shared" si="5"/>
        <v>225.12</v>
      </c>
      <c r="M40" s="43">
        <f t="shared" si="6"/>
        <v>285.18201599999998</v>
      </c>
      <c r="N40" s="44"/>
      <c r="O40" s="45"/>
      <c r="P40" s="33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</row>
    <row r="41" spans="1:37" ht="38.25">
      <c r="A41" s="34" t="s">
        <v>120</v>
      </c>
      <c r="B41" s="35" t="s">
        <v>121</v>
      </c>
      <c r="C41" s="36" t="s">
        <v>122</v>
      </c>
      <c r="D41" s="49" t="s">
        <v>123</v>
      </c>
      <c r="E41" s="38" t="s">
        <v>13</v>
      </c>
      <c r="F41" s="53">
        <v>35</v>
      </c>
      <c r="G41" s="40">
        <v>13.58</v>
      </c>
      <c r="H41" s="40">
        <v>8.84</v>
      </c>
      <c r="I41" s="41">
        <f t="shared" si="2"/>
        <v>22.42</v>
      </c>
      <c r="J41" s="42">
        <f t="shared" si="3"/>
        <v>475.3</v>
      </c>
      <c r="K41" s="42">
        <f t="shared" si="4"/>
        <v>309.39999999999998</v>
      </c>
      <c r="L41" s="42">
        <f t="shared" si="5"/>
        <v>784.7</v>
      </c>
      <c r="M41" s="43">
        <f t="shared" si="6"/>
        <v>994.05795999999998</v>
      </c>
      <c r="N41" s="44"/>
      <c r="O41" s="45"/>
      <c r="P41" s="33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</row>
    <row r="42" spans="1:37" ht="38.25">
      <c r="A42" s="34" t="s">
        <v>124</v>
      </c>
      <c r="B42" s="35" t="s">
        <v>125</v>
      </c>
      <c r="C42" s="36" t="s">
        <v>126</v>
      </c>
      <c r="D42" s="49" t="s">
        <v>127</v>
      </c>
      <c r="E42" s="38" t="s">
        <v>13</v>
      </c>
      <c r="F42" s="53">
        <v>15</v>
      </c>
      <c r="G42" s="54">
        <v>18.47</v>
      </c>
      <c r="H42" s="54">
        <v>0</v>
      </c>
      <c r="I42" s="41">
        <f t="shared" si="2"/>
        <v>18.47</v>
      </c>
      <c r="J42" s="42">
        <f t="shared" si="3"/>
        <v>277.04999999999995</v>
      </c>
      <c r="K42" s="42">
        <f t="shared" si="4"/>
        <v>0</v>
      </c>
      <c r="L42" s="42">
        <f t="shared" si="5"/>
        <v>277.04999999999995</v>
      </c>
      <c r="M42" s="43">
        <f t="shared" si="6"/>
        <v>350.96693999999991</v>
      </c>
      <c r="N42" s="44"/>
      <c r="O42" s="45"/>
      <c r="P42" s="33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</row>
    <row r="43" spans="1:37" ht="25.5">
      <c r="A43" s="34" t="s">
        <v>128</v>
      </c>
      <c r="B43" s="35" t="s">
        <v>129</v>
      </c>
      <c r="C43" s="36" t="s">
        <v>130</v>
      </c>
      <c r="D43" s="49" t="s">
        <v>131</v>
      </c>
      <c r="E43" s="38" t="s">
        <v>13</v>
      </c>
      <c r="F43" s="53">
        <v>16</v>
      </c>
      <c r="G43" s="40">
        <v>5.79</v>
      </c>
      <c r="H43" s="40">
        <v>1.75</v>
      </c>
      <c r="I43" s="41">
        <f t="shared" si="2"/>
        <v>7.54</v>
      </c>
      <c r="J43" s="42">
        <f t="shared" si="3"/>
        <v>92.64</v>
      </c>
      <c r="K43" s="42">
        <f t="shared" si="4"/>
        <v>28</v>
      </c>
      <c r="L43" s="42">
        <f t="shared" si="5"/>
        <v>120.64</v>
      </c>
      <c r="M43" s="43">
        <f t="shared" si="6"/>
        <v>152.826752</v>
      </c>
      <c r="N43" s="44"/>
      <c r="O43" s="45"/>
      <c r="P43" s="33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</row>
    <row r="44" spans="1:37" ht="38.25">
      <c r="A44" s="34" t="s">
        <v>132</v>
      </c>
      <c r="B44" s="35" t="s">
        <v>133</v>
      </c>
      <c r="C44" s="36" t="s">
        <v>134</v>
      </c>
      <c r="D44" s="49" t="s">
        <v>135</v>
      </c>
      <c r="E44" s="38" t="s">
        <v>13</v>
      </c>
      <c r="F44" s="53">
        <v>4</v>
      </c>
      <c r="G44" s="55">
        <v>10.18</v>
      </c>
      <c r="H44" s="55">
        <v>0</v>
      </c>
      <c r="I44" s="41">
        <f t="shared" si="2"/>
        <v>10.18</v>
      </c>
      <c r="J44" s="42">
        <f t="shared" si="3"/>
        <v>40.72</v>
      </c>
      <c r="K44" s="42">
        <f t="shared" si="4"/>
        <v>0</v>
      </c>
      <c r="L44" s="42">
        <f t="shared" si="5"/>
        <v>40.72</v>
      </c>
      <c r="M44" s="43">
        <f t="shared" si="6"/>
        <v>51.584095999999995</v>
      </c>
      <c r="N44" s="44"/>
      <c r="O44" s="45"/>
      <c r="P44" s="33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</row>
    <row r="45" spans="1:37" ht="38.25">
      <c r="A45" s="34" t="s">
        <v>136</v>
      </c>
      <c r="B45" s="35" t="s">
        <v>137</v>
      </c>
      <c r="C45" s="36" t="s">
        <v>138</v>
      </c>
      <c r="D45" s="49" t="s">
        <v>139</v>
      </c>
      <c r="E45" s="38" t="s">
        <v>13</v>
      </c>
      <c r="F45" s="53">
        <v>2</v>
      </c>
      <c r="G45" s="40">
        <v>286</v>
      </c>
      <c r="H45" s="40">
        <v>0</v>
      </c>
      <c r="I45" s="41">
        <f t="shared" si="2"/>
        <v>286</v>
      </c>
      <c r="J45" s="42">
        <f t="shared" si="3"/>
        <v>572</v>
      </c>
      <c r="K45" s="42">
        <f t="shared" si="4"/>
        <v>0</v>
      </c>
      <c r="L45" s="42">
        <f t="shared" si="5"/>
        <v>572</v>
      </c>
      <c r="M45" s="43">
        <f t="shared" si="6"/>
        <v>724.6096</v>
      </c>
      <c r="N45" s="44"/>
      <c r="O45" s="45"/>
      <c r="P45" s="33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</row>
    <row r="46" spans="1:37" ht="51">
      <c r="A46" s="34" t="s">
        <v>140</v>
      </c>
      <c r="B46" s="35" t="s">
        <v>141</v>
      </c>
      <c r="C46" s="36" t="s">
        <v>142</v>
      </c>
      <c r="D46" s="49" t="s">
        <v>143</v>
      </c>
      <c r="E46" s="38" t="s">
        <v>13</v>
      </c>
      <c r="F46" s="53">
        <v>1</v>
      </c>
      <c r="G46" s="55">
        <v>17.03</v>
      </c>
      <c r="H46" s="55">
        <v>17.12</v>
      </c>
      <c r="I46" s="41">
        <f t="shared" si="2"/>
        <v>34.150000000000006</v>
      </c>
      <c r="J46" s="42">
        <f t="shared" si="3"/>
        <v>17.03</v>
      </c>
      <c r="K46" s="42">
        <f t="shared" si="4"/>
        <v>17.12</v>
      </c>
      <c r="L46" s="42">
        <f t="shared" si="5"/>
        <v>34.150000000000006</v>
      </c>
      <c r="M46" s="43">
        <f t="shared" si="6"/>
        <v>43.261220000000002</v>
      </c>
      <c r="N46" s="44"/>
      <c r="O46" s="45"/>
      <c r="P46" s="33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</row>
    <row r="47" spans="1:37" ht="38.25">
      <c r="A47" s="34" t="s">
        <v>144</v>
      </c>
      <c r="B47" s="35" t="s">
        <v>145</v>
      </c>
      <c r="C47" s="36" t="s">
        <v>146</v>
      </c>
      <c r="D47" s="49" t="s">
        <v>147</v>
      </c>
      <c r="E47" s="38" t="s">
        <v>13</v>
      </c>
      <c r="F47" s="53">
        <v>4</v>
      </c>
      <c r="G47" s="40">
        <v>149.27000000000001</v>
      </c>
      <c r="H47" s="40">
        <v>56.79</v>
      </c>
      <c r="I47" s="41">
        <f t="shared" si="2"/>
        <v>206.06</v>
      </c>
      <c r="J47" s="42">
        <f t="shared" si="3"/>
        <v>597.08000000000004</v>
      </c>
      <c r="K47" s="42">
        <f t="shared" si="4"/>
        <v>227.16</v>
      </c>
      <c r="L47" s="42">
        <f t="shared" si="5"/>
        <v>824.24</v>
      </c>
      <c r="M47" s="43">
        <f t="shared" si="6"/>
        <v>1044.147232</v>
      </c>
      <c r="N47" s="44"/>
      <c r="O47" s="45"/>
      <c r="P47" s="33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</row>
    <row r="48" spans="1:37" ht="38.25">
      <c r="A48" s="34" t="s">
        <v>148</v>
      </c>
      <c r="B48" s="35" t="s">
        <v>149</v>
      </c>
      <c r="C48" s="36" t="s">
        <v>150</v>
      </c>
      <c r="D48" s="49" t="s">
        <v>151</v>
      </c>
      <c r="E48" s="38" t="s">
        <v>13</v>
      </c>
      <c r="F48" s="53">
        <v>1</v>
      </c>
      <c r="G48" s="55">
        <v>4801.8</v>
      </c>
      <c r="H48" s="55">
        <v>65.22</v>
      </c>
      <c r="I48" s="41">
        <f t="shared" si="2"/>
        <v>4867.0200000000004</v>
      </c>
      <c r="J48" s="42">
        <f t="shared" si="3"/>
        <v>4801.8</v>
      </c>
      <c r="K48" s="42">
        <f t="shared" si="4"/>
        <v>65.22</v>
      </c>
      <c r="L48" s="42">
        <f t="shared" si="5"/>
        <v>4867.0200000000004</v>
      </c>
      <c r="M48" s="43">
        <f t="shared" si="6"/>
        <v>6165.5409360000003</v>
      </c>
      <c r="N48" s="44"/>
      <c r="O48" s="45"/>
      <c r="P48" s="33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</row>
    <row r="49" spans="1:37" ht="38.25">
      <c r="A49" s="34" t="s">
        <v>152</v>
      </c>
      <c r="B49" s="35" t="s">
        <v>153</v>
      </c>
      <c r="C49" s="36" t="s">
        <v>154</v>
      </c>
      <c r="D49" s="49" t="s">
        <v>155</v>
      </c>
      <c r="E49" s="38" t="s">
        <v>13</v>
      </c>
      <c r="F49" s="53">
        <v>1</v>
      </c>
      <c r="G49" s="40">
        <v>71.69</v>
      </c>
      <c r="H49" s="40">
        <v>6.49</v>
      </c>
      <c r="I49" s="41">
        <f t="shared" si="2"/>
        <v>78.179999999999993</v>
      </c>
      <c r="J49" s="42">
        <f t="shared" si="3"/>
        <v>71.69</v>
      </c>
      <c r="K49" s="42">
        <f t="shared" si="4"/>
        <v>6.49</v>
      </c>
      <c r="L49" s="42">
        <f t="shared" si="5"/>
        <v>78.179999999999993</v>
      </c>
      <c r="M49" s="43">
        <f t="shared" si="6"/>
        <v>99.038423999999978</v>
      </c>
      <c r="N49" s="44"/>
      <c r="O49" s="45"/>
      <c r="P49" s="33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</row>
    <row r="50" spans="1:37" ht="51">
      <c r="A50" s="34" t="s">
        <v>156</v>
      </c>
      <c r="B50" s="35" t="s">
        <v>157</v>
      </c>
      <c r="C50" s="36" t="s">
        <v>158</v>
      </c>
      <c r="D50" s="49" t="s">
        <v>159</v>
      </c>
      <c r="E50" s="38" t="s">
        <v>160</v>
      </c>
      <c r="F50" s="53">
        <v>12</v>
      </c>
      <c r="G50" s="55">
        <v>38.11</v>
      </c>
      <c r="H50" s="55">
        <v>8.61</v>
      </c>
      <c r="I50" s="41">
        <f t="shared" si="2"/>
        <v>46.72</v>
      </c>
      <c r="J50" s="42">
        <f t="shared" si="3"/>
        <v>457.32</v>
      </c>
      <c r="K50" s="42">
        <f t="shared" si="4"/>
        <v>103.32</v>
      </c>
      <c r="L50" s="42">
        <f t="shared" si="5"/>
        <v>560.64</v>
      </c>
      <c r="M50" s="43">
        <f t="shared" si="6"/>
        <v>710.21875199999999</v>
      </c>
      <c r="N50" s="44"/>
      <c r="O50" s="45"/>
      <c r="P50" s="33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</row>
    <row r="51" spans="1:37" ht="38.25">
      <c r="A51" s="34" t="s">
        <v>161</v>
      </c>
      <c r="B51" s="35" t="s">
        <v>162</v>
      </c>
      <c r="C51" s="36" t="s">
        <v>163</v>
      </c>
      <c r="D51" s="49" t="s">
        <v>164</v>
      </c>
      <c r="E51" s="38" t="s">
        <v>13</v>
      </c>
      <c r="F51" s="53">
        <v>3</v>
      </c>
      <c r="G51" s="40">
        <v>15.78</v>
      </c>
      <c r="H51" s="40">
        <v>2.96</v>
      </c>
      <c r="I51" s="41">
        <f t="shared" si="2"/>
        <v>18.739999999999998</v>
      </c>
      <c r="J51" s="42">
        <f t="shared" si="3"/>
        <v>47.339999999999996</v>
      </c>
      <c r="K51" s="42">
        <f t="shared" si="4"/>
        <v>8.879999999999999</v>
      </c>
      <c r="L51" s="42">
        <f t="shared" si="5"/>
        <v>56.22</v>
      </c>
      <c r="M51" s="43">
        <f t="shared" si="6"/>
        <v>71.219495999999992</v>
      </c>
      <c r="N51" s="44"/>
      <c r="O51" s="45"/>
      <c r="P51" s="33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</row>
    <row r="52" spans="1:37" ht="38.25">
      <c r="A52" s="34" t="s">
        <v>165</v>
      </c>
      <c r="B52" s="35" t="s">
        <v>166</v>
      </c>
      <c r="C52" s="36" t="s">
        <v>126</v>
      </c>
      <c r="D52" s="49" t="s">
        <v>127</v>
      </c>
      <c r="E52" s="38" t="s">
        <v>13</v>
      </c>
      <c r="F52" s="53">
        <v>3</v>
      </c>
      <c r="G52" s="55">
        <v>18.47</v>
      </c>
      <c r="H52" s="55">
        <v>0</v>
      </c>
      <c r="I52" s="41">
        <f t="shared" si="2"/>
        <v>18.47</v>
      </c>
      <c r="J52" s="42">
        <f t="shared" si="3"/>
        <v>55.41</v>
      </c>
      <c r="K52" s="42">
        <f t="shared" si="4"/>
        <v>0</v>
      </c>
      <c r="L52" s="42">
        <f t="shared" si="5"/>
        <v>55.41</v>
      </c>
      <c r="M52" s="43">
        <f t="shared" si="6"/>
        <v>70.193387999999985</v>
      </c>
      <c r="N52" s="44"/>
      <c r="O52" s="45"/>
      <c r="P52" s="33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</row>
    <row r="53" spans="1:37" ht="38.25">
      <c r="A53" s="34" t="s">
        <v>167</v>
      </c>
      <c r="B53" s="35" t="s">
        <v>168</v>
      </c>
      <c r="C53" s="36" t="s">
        <v>169</v>
      </c>
      <c r="D53" s="49" t="s">
        <v>170</v>
      </c>
      <c r="E53" s="38" t="s">
        <v>13</v>
      </c>
      <c r="F53" s="53">
        <v>4</v>
      </c>
      <c r="G53" s="40">
        <v>13.95</v>
      </c>
      <c r="H53" s="40">
        <v>0</v>
      </c>
      <c r="I53" s="41">
        <f t="shared" si="2"/>
        <v>13.95</v>
      </c>
      <c r="J53" s="42">
        <f t="shared" si="3"/>
        <v>55.8</v>
      </c>
      <c r="K53" s="42">
        <f t="shared" si="4"/>
        <v>0</v>
      </c>
      <c r="L53" s="42">
        <f t="shared" si="5"/>
        <v>55.8</v>
      </c>
      <c r="M53" s="43">
        <f t="shared" si="6"/>
        <v>70.687439999999995</v>
      </c>
      <c r="N53" s="44"/>
      <c r="O53" s="45"/>
      <c r="P53" s="33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</row>
    <row r="54" spans="1:37" ht="38.25">
      <c r="A54" s="34" t="s">
        <v>171</v>
      </c>
      <c r="B54" s="35" t="s">
        <v>172</v>
      </c>
      <c r="C54" s="36" t="s">
        <v>169</v>
      </c>
      <c r="D54" s="49" t="s">
        <v>170</v>
      </c>
      <c r="E54" s="38" t="s">
        <v>13</v>
      </c>
      <c r="F54" s="53">
        <v>1</v>
      </c>
      <c r="G54" s="40">
        <v>13.95</v>
      </c>
      <c r="H54" s="40">
        <v>0</v>
      </c>
      <c r="I54" s="41">
        <f t="shared" si="2"/>
        <v>13.95</v>
      </c>
      <c r="J54" s="42">
        <f t="shared" si="3"/>
        <v>13.95</v>
      </c>
      <c r="K54" s="42">
        <f t="shared" si="4"/>
        <v>0</v>
      </c>
      <c r="L54" s="42">
        <f t="shared" si="5"/>
        <v>13.95</v>
      </c>
      <c r="M54" s="43">
        <f t="shared" si="6"/>
        <v>17.671859999999999</v>
      </c>
      <c r="N54" s="44"/>
      <c r="O54" s="45"/>
      <c r="P54" s="33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</row>
    <row r="55" spans="1:37" ht="38.25">
      <c r="A55" s="34" t="s">
        <v>173</v>
      </c>
      <c r="B55" s="35" t="s">
        <v>174</v>
      </c>
      <c r="C55" s="36" t="s">
        <v>169</v>
      </c>
      <c r="D55" s="49" t="s">
        <v>170</v>
      </c>
      <c r="E55" s="38" t="s">
        <v>13</v>
      </c>
      <c r="F55" s="53">
        <v>1</v>
      </c>
      <c r="G55" s="40">
        <v>13.95</v>
      </c>
      <c r="H55" s="40">
        <v>0</v>
      </c>
      <c r="I55" s="41">
        <f t="shared" si="2"/>
        <v>13.95</v>
      </c>
      <c r="J55" s="42">
        <f t="shared" si="3"/>
        <v>13.95</v>
      </c>
      <c r="K55" s="42">
        <f t="shared" si="4"/>
        <v>0</v>
      </c>
      <c r="L55" s="42">
        <f t="shared" si="5"/>
        <v>13.95</v>
      </c>
      <c r="M55" s="43">
        <f t="shared" si="6"/>
        <v>17.671859999999999</v>
      </c>
      <c r="N55" s="44"/>
      <c r="O55" s="45"/>
      <c r="P55" s="33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</row>
    <row r="56" spans="1:37" ht="38.25">
      <c r="A56" s="34" t="s">
        <v>175</v>
      </c>
      <c r="B56" s="35" t="s">
        <v>176</v>
      </c>
      <c r="C56" s="36" t="s">
        <v>169</v>
      </c>
      <c r="D56" s="49" t="s">
        <v>170</v>
      </c>
      <c r="E56" s="38" t="s">
        <v>13</v>
      </c>
      <c r="F56" s="53">
        <v>1</v>
      </c>
      <c r="G56" s="40">
        <v>13.95</v>
      </c>
      <c r="H56" s="40">
        <v>0</v>
      </c>
      <c r="I56" s="41">
        <f t="shared" si="2"/>
        <v>13.95</v>
      </c>
      <c r="J56" s="42">
        <f t="shared" si="3"/>
        <v>13.95</v>
      </c>
      <c r="K56" s="42">
        <f t="shared" si="4"/>
        <v>0</v>
      </c>
      <c r="L56" s="42">
        <f t="shared" si="5"/>
        <v>13.95</v>
      </c>
      <c r="M56" s="43">
        <f t="shared" si="6"/>
        <v>17.671859999999999</v>
      </c>
      <c r="N56" s="44"/>
      <c r="O56" s="45"/>
      <c r="P56" s="33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</row>
    <row r="57" spans="1:37" ht="38.25">
      <c r="A57" s="34" t="s">
        <v>177</v>
      </c>
      <c r="B57" s="35" t="s">
        <v>178</v>
      </c>
      <c r="C57" s="36" t="s">
        <v>169</v>
      </c>
      <c r="D57" s="49" t="s">
        <v>170</v>
      </c>
      <c r="E57" s="38" t="s">
        <v>13</v>
      </c>
      <c r="F57" s="53">
        <v>1</v>
      </c>
      <c r="G57" s="40">
        <v>13.95</v>
      </c>
      <c r="H57" s="40">
        <v>0</v>
      </c>
      <c r="I57" s="41">
        <f t="shared" si="2"/>
        <v>13.95</v>
      </c>
      <c r="J57" s="42">
        <f t="shared" si="3"/>
        <v>13.95</v>
      </c>
      <c r="K57" s="42">
        <f t="shared" si="4"/>
        <v>0</v>
      </c>
      <c r="L57" s="42">
        <f t="shared" si="5"/>
        <v>13.95</v>
      </c>
      <c r="M57" s="43">
        <f t="shared" si="6"/>
        <v>17.671859999999999</v>
      </c>
      <c r="N57" s="44"/>
      <c r="O57" s="45"/>
      <c r="P57" s="33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</row>
    <row r="58" spans="1:37" ht="38.25">
      <c r="A58" s="34" t="s">
        <v>179</v>
      </c>
      <c r="B58" s="35" t="s">
        <v>180</v>
      </c>
      <c r="C58" s="36" t="s">
        <v>169</v>
      </c>
      <c r="D58" s="49" t="s">
        <v>170</v>
      </c>
      <c r="E58" s="38" t="s">
        <v>13</v>
      </c>
      <c r="F58" s="53">
        <v>1</v>
      </c>
      <c r="G58" s="40">
        <v>13.95</v>
      </c>
      <c r="H58" s="40">
        <v>0</v>
      </c>
      <c r="I58" s="41">
        <f t="shared" si="2"/>
        <v>13.95</v>
      </c>
      <c r="J58" s="42">
        <f t="shared" si="3"/>
        <v>13.95</v>
      </c>
      <c r="K58" s="42">
        <f t="shared" si="4"/>
        <v>0</v>
      </c>
      <c r="L58" s="42">
        <f t="shared" si="5"/>
        <v>13.95</v>
      </c>
      <c r="M58" s="43">
        <f t="shared" si="6"/>
        <v>17.671859999999999</v>
      </c>
      <c r="N58" s="44"/>
      <c r="O58" s="45"/>
      <c r="P58" s="33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</row>
    <row r="59" spans="1:37" ht="25.5">
      <c r="A59" s="34" t="s">
        <v>181</v>
      </c>
      <c r="B59" s="35" t="s">
        <v>182</v>
      </c>
      <c r="C59" s="36" t="s">
        <v>183</v>
      </c>
      <c r="D59" s="49" t="s">
        <v>184</v>
      </c>
      <c r="E59" s="38" t="s">
        <v>13</v>
      </c>
      <c r="F59" s="53">
        <v>3</v>
      </c>
      <c r="G59" s="40">
        <v>50</v>
      </c>
      <c r="H59" s="40">
        <v>0</v>
      </c>
      <c r="I59" s="41">
        <f t="shared" si="2"/>
        <v>50</v>
      </c>
      <c r="J59" s="42">
        <f t="shared" si="3"/>
        <v>150</v>
      </c>
      <c r="K59" s="42">
        <f t="shared" si="4"/>
        <v>0</v>
      </c>
      <c r="L59" s="42">
        <f t="shared" si="5"/>
        <v>150</v>
      </c>
      <c r="M59" s="43">
        <f t="shared" si="6"/>
        <v>190.01999999999998</v>
      </c>
      <c r="N59" s="44"/>
      <c r="O59" s="45"/>
      <c r="P59" s="33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</row>
    <row r="60" spans="1:37" ht="38.25">
      <c r="A60" s="34" t="s">
        <v>185</v>
      </c>
      <c r="B60" s="35" t="s">
        <v>186</v>
      </c>
      <c r="C60" s="36" t="s">
        <v>187</v>
      </c>
      <c r="D60" s="49" t="s">
        <v>188</v>
      </c>
      <c r="E60" s="38" t="s">
        <v>13</v>
      </c>
      <c r="F60" s="39">
        <v>20</v>
      </c>
      <c r="G60" s="40">
        <f>COMPOSIÇÕES!J24</f>
        <v>68.455207999999999</v>
      </c>
      <c r="H60" s="40">
        <f>COMPOSIÇÕES!K24</f>
        <v>11.009088</v>
      </c>
      <c r="I60" s="41">
        <f t="shared" si="2"/>
        <v>79.464296000000004</v>
      </c>
      <c r="J60" s="51">
        <f t="shared" si="3"/>
        <v>1369.1041599999999</v>
      </c>
      <c r="K60" s="51">
        <f t="shared" si="4"/>
        <v>220.18176</v>
      </c>
      <c r="L60" s="51">
        <f t="shared" si="5"/>
        <v>1589.2859199999998</v>
      </c>
      <c r="M60" s="52">
        <f t="shared" si="6"/>
        <v>2013.3074034559997</v>
      </c>
      <c r="N60" s="1"/>
      <c r="O60" s="19"/>
      <c r="P60" s="3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</row>
    <row r="61" spans="1:37" ht="38.25">
      <c r="A61" s="34" t="s">
        <v>189</v>
      </c>
      <c r="B61" s="35" t="s">
        <v>190</v>
      </c>
      <c r="C61" s="36" t="s">
        <v>191</v>
      </c>
      <c r="D61" s="49" t="s">
        <v>192</v>
      </c>
      <c r="E61" s="38" t="s">
        <v>13</v>
      </c>
      <c r="F61" s="53">
        <v>20</v>
      </c>
      <c r="G61" s="40">
        <v>0</v>
      </c>
      <c r="H61" s="40">
        <v>12.08</v>
      </c>
      <c r="I61" s="41">
        <f t="shared" si="2"/>
        <v>12.08</v>
      </c>
      <c r="J61" s="42">
        <f t="shared" si="3"/>
        <v>0</v>
      </c>
      <c r="K61" s="42">
        <f t="shared" si="4"/>
        <v>241.6</v>
      </c>
      <c r="L61" s="42">
        <f t="shared" si="5"/>
        <v>241.6</v>
      </c>
      <c r="M61" s="43">
        <f t="shared" si="6"/>
        <v>306.05887999999999</v>
      </c>
      <c r="N61" s="44"/>
      <c r="O61" s="45"/>
      <c r="P61" s="33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</row>
    <row r="62" spans="1:37" ht="38.25">
      <c r="A62" s="34" t="s">
        <v>193</v>
      </c>
      <c r="B62" s="35" t="s">
        <v>194</v>
      </c>
      <c r="C62" s="36" t="s">
        <v>195</v>
      </c>
      <c r="D62" s="49" t="s">
        <v>196</v>
      </c>
      <c r="E62" s="38" t="s">
        <v>13</v>
      </c>
      <c r="F62" s="53">
        <v>3</v>
      </c>
      <c r="G62" s="40">
        <v>79</v>
      </c>
      <c r="H62" s="40">
        <v>0</v>
      </c>
      <c r="I62" s="41">
        <f t="shared" si="2"/>
        <v>79</v>
      </c>
      <c r="J62" s="42">
        <f t="shared" si="3"/>
        <v>237</v>
      </c>
      <c r="K62" s="42">
        <f t="shared" si="4"/>
        <v>0</v>
      </c>
      <c r="L62" s="42">
        <f t="shared" si="5"/>
        <v>237</v>
      </c>
      <c r="M62" s="43">
        <f t="shared" si="6"/>
        <v>300.23159999999996</v>
      </c>
      <c r="N62" s="44"/>
      <c r="O62" s="45"/>
      <c r="P62" s="33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</row>
    <row r="63" spans="1:37" ht="25.5">
      <c r="A63" s="34" t="s">
        <v>197</v>
      </c>
      <c r="B63" s="56" t="s">
        <v>198</v>
      </c>
      <c r="C63" s="57" t="s">
        <v>199</v>
      </c>
      <c r="D63" s="58" t="s">
        <v>200</v>
      </c>
      <c r="E63" s="38" t="s">
        <v>13</v>
      </c>
      <c r="F63" s="59">
        <v>1</v>
      </c>
      <c r="G63" s="60">
        <v>9.76</v>
      </c>
      <c r="H63" s="60">
        <v>5.44</v>
      </c>
      <c r="I63" s="41">
        <f t="shared" si="2"/>
        <v>15.2</v>
      </c>
      <c r="J63" s="42">
        <f t="shared" si="3"/>
        <v>9.76</v>
      </c>
      <c r="K63" s="42">
        <f t="shared" si="4"/>
        <v>5.44</v>
      </c>
      <c r="L63" s="42">
        <f t="shared" si="5"/>
        <v>15.2</v>
      </c>
      <c r="M63" s="43">
        <f t="shared" si="6"/>
        <v>19.25536</v>
      </c>
      <c r="N63" s="44"/>
      <c r="O63" s="45"/>
      <c r="P63" s="33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</row>
    <row r="64" spans="1:37" ht="38.25">
      <c r="A64" s="34" t="s">
        <v>201</v>
      </c>
      <c r="B64" s="56" t="s">
        <v>202</v>
      </c>
      <c r="C64" s="57" t="s">
        <v>203</v>
      </c>
      <c r="D64" s="58" t="s">
        <v>204</v>
      </c>
      <c r="E64" s="61" t="s">
        <v>13</v>
      </c>
      <c r="F64" s="59">
        <v>6</v>
      </c>
      <c r="G64" s="60">
        <v>18.7</v>
      </c>
      <c r="H64" s="60">
        <v>0</v>
      </c>
      <c r="I64" s="41">
        <f t="shared" si="2"/>
        <v>18.7</v>
      </c>
      <c r="J64" s="42">
        <f t="shared" si="3"/>
        <v>112.19999999999999</v>
      </c>
      <c r="K64" s="42">
        <f t="shared" si="4"/>
        <v>0</v>
      </c>
      <c r="L64" s="42">
        <f t="shared" si="5"/>
        <v>112.19999999999999</v>
      </c>
      <c r="M64" s="43">
        <f t="shared" si="6"/>
        <v>142.13495999999998</v>
      </c>
      <c r="N64" s="44"/>
      <c r="O64" s="45"/>
      <c r="P64" s="33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</row>
    <row r="65" spans="1:37" ht="38.25">
      <c r="A65" s="34" t="s">
        <v>205</v>
      </c>
      <c r="B65" s="56" t="s">
        <v>206</v>
      </c>
      <c r="C65" s="57" t="s">
        <v>207</v>
      </c>
      <c r="D65" s="58" t="s">
        <v>208</v>
      </c>
      <c r="E65" s="61" t="s">
        <v>13</v>
      </c>
      <c r="F65" s="59">
        <v>9</v>
      </c>
      <c r="G65" s="60">
        <v>26.14</v>
      </c>
      <c r="H65" s="60">
        <v>15.35</v>
      </c>
      <c r="I65" s="41">
        <f t="shared" si="2"/>
        <v>41.49</v>
      </c>
      <c r="J65" s="42">
        <f t="shared" si="3"/>
        <v>235.26</v>
      </c>
      <c r="K65" s="42">
        <f t="shared" si="4"/>
        <v>138.15</v>
      </c>
      <c r="L65" s="42">
        <f t="shared" si="5"/>
        <v>373.40999999999997</v>
      </c>
      <c r="M65" s="43">
        <f t="shared" si="6"/>
        <v>473.03578799999991</v>
      </c>
      <c r="N65" s="44"/>
      <c r="O65" s="45"/>
      <c r="P65" s="33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</row>
    <row r="66" spans="1:37" ht="12.75">
      <c r="A66" s="34" t="s">
        <v>209</v>
      </c>
      <c r="B66" s="56" t="s">
        <v>210</v>
      </c>
      <c r="C66" s="57" t="s">
        <v>211</v>
      </c>
      <c r="D66" s="58" t="s">
        <v>212</v>
      </c>
      <c r="E66" s="61" t="s">
        <v>38</v>
      </c>
      <c r="F66" s="59">
        <v>0.5</v>
      </c>
      <c r="G66" s="60">
        <v>35.119999999999997</v>
      </c>
      <c r="H66" s="60">
        <v>0</v>
      </c>
      <c r="I66" s="41">
        <f t="shared" si="2"/>
        <v>35.119999999999997</v>
      </c>
      <c r="J66" s="42">
        <f t="shared" si="3"/>
        <v>17.559999999999999</v>
      </c>
      <c r="K66" s="42">
        <f t="shared" si="4"/>
        <v>0</v>
      </c>
      <c r="L66" s="42">
        <f t="shared" si="5"/>
        <v>17.559999999999999</v>
      </c>
      <c r="M66" s="43">
        <f t="shared" si="6"/>
        <v>22.245007999999999</v>
      </c>
      <c r="N66" s="44"/>
      <c r="O66" s="45"/>
      <c r="P66" s="33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</row>
    <row r="67" spans="1:37" ht="25.5">
      <c r="A67" s="34" t="s">
        <v>213</v>
      </c>
      <c r="B67" s="56" t="s">
        <v>214</v>
      </c>
      <c r="C67" s="57" t="s">
        <v>215</v>
      </c>
      <c r="D67" s="62" t="s">
        <v>216</v>
      </c>
      <c r="E67" s="61" t="s">
        <v>13</v>
      </c>
      <c r="F67" s="59">
        <v>2</v>
      </c>
      <c r="G67" s="60">
        <v>10.42</v>
      </c>
      <c r="H67" s="60">
        <v>0.35</v>
      </c>
      <c r="I67" s="41">
        <f t="shared" si="2"/>
        <v>10.77</v>
      </c>
      <c r="J67" s="42">
        <f t="shared" si="3"/>
        <v>20.84</v>
      </c>
      <c r="K67" s="42">
        <f t="shared" si="4"/>
        <v>0.7</v>
      </c>
      <c r="L67" s="42">
        <f t="shared" si="5"/>
        <v>21.54</v>
      </c>
      <c r="M67" s="43">
        <f t="shared" si="6"/>
        <v>27.286871999999999</v>
      </c>
      <c r="N67" s="44"/>
      <c r="O67" s="45"/>
      <c r="P67" s="33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</row>
    <row r="68" spans="1:37" ht="38.25">
      <c r="A68" s="34" t="s">
        <v>217</v>
      </c>
      <c r="B68" s="56" t="s">
        <v>218</v>
      </c>
      <c r="C68" s="57" t="s">
        <v>110</v>
      </c>
      <c r="D68" s="58" t="s">
        <v>111</v>
      </c>
      <c r="E68" s="61" t="s">
        <v>13</v>
      </c>
      <c r="F68" s="59">
        <v>3</v>
      </c>
      <c r="G68" s="60">
        <v>24.54</v>
      </c>
      <c r="H68" s="60">
        <v>0</v>
      </c>
      <c r="I68" s="41">
        <f t="shared" si="2"/>
        <v>24.54</v>
      </c>
      <c r="J68" s="42">
        <f t="shared" si="3"/>
        <v>73.62</v>
      </c>
      <c r="K68" s="42">
        <f t="shared" si="4"/>
        <v>0</v>
      </c>
      <c r="L68" s="42">
        <f t="shared" si="5"/>
        <v>73.62</v>
      </c>
      <c r="M68" s="43">
        <f t="shared" si="6"/>
        <v>93.261815999999996</v>
      </c>
      <c r="N68" s="44"/>
      <c r="O68" s="45"/>
      <c r="P68" s="33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</row>
    <row r="69" spans="1:37" ht="89.25">
      <c r="A69" s="34" t="s">
        <v>219</v>
      </c>
      <c r="B69" s="56" t="s">
        <v>220</v>
      </c>
      <c r="C69" s="57" t="s">
        <v>221</v>
      </c>
      <c r="D69" s="58" t="s">
        <v>222</v>
      </c>
      <c r="E69" s="61" t="s">
        <v>13</v>
      </c>
      <c r="F69" s="63">
        <v>3</v>
      </c>
      <c r="G69" s="60">
        <f>COMPOSIÇÕES!J29</f>
        <v>286.62</v>
      </c>
      <c r="H69" s="60">
        <f>COMPOSIÇÕES!K29</f>
        <v>44.32</v>
      </c>
      <c r="I69" s="41">
        <f t="shared" si="2"/>
        <v>330.94</v>
      </c>
      <c r="J69" s="51">
        <f t="shared" si="3"/>
        <v>859.86</v>
      </c>
      <c r="K69" s="51">
        <f t="shared" si="4"/>
        <v>132.96</v>
      </c>
      <c r="L69" s="51">
        <f t="shared" si="5"/>
        <v>992.82</v>
      </c>
      <c r="M69" s="52">
        <f t="shared" si="6"/>
        <v>1257.7043759999999</v>
      </c>
      <c r="N69" s="1"/>
      <c r="O69" s="19"/>
      <c r="P69" s="3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</row>
    <row r="70" spans="1:37" ht="38.25">
      <c r="A70" s="34" t="s">
        <v>223</v>
      </c>
      <c r="B70" s="56" t="s">
        <v>224</v>
      </c>
      <c r="C70" s="57" t="s">
        <v>225</v>
      </c>
      <c r="D70" s="62" t="s">
        <v>226</v>
      </c>
      <c r="E70" s="61" t="s">
        <v>13</v>
      </c>
      <c r="F70" s="59">
        <v>2</v>
      </c>
      <c r="G70" s="60">
        <v>1.31</v>
      </c>
      <c r="H70" s="60">
        <v>0.35</v>
      </c>
      <c r="I70" s="41">
        <f t="shared" si="2"/>
        <v>1.6600000000000001</v>
      </c>
      <c r="J70" s="42">
        <f t="shared" si="3"/>
        <v>2.62</v>
      </c>
      <c r="K70" s="42">
        <f t="shared" si="4"/>
        <v>0.7</v>
      </c>
      <c r="L70" s="42">
        <f t="shared" si="5"/>
        <v>3.3200000000000003</v>
      </c>
      <c r="M70" s="43">
        <f t="shared" si="6"/>
        <v>4.2057760000000002</v>
      </c>
      <c r="N70" s="44"/>
      <c r="O70" s="45"/>
      <c r="P70" s="33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</row>
    <row r="71" spans="1:37" ht="38.25">
      <c r="A71" s="34" t="s">
        <v>227</v>
      </c>
      <c r="B71" s="64" t="s">
        <v>228</v>
      </c>
      <c r="C71" s="65" t="s">
        <v>229</v>
      </c>
      <c r="D71" s="66" t="s">
        <v>230</v>
      </c>
      <c r="E71" s="67" t="s">
        <v>160</v>
      </c>
      <c r="F71" s="59">
        <v>1</v>
      </c>
      <c r="G71" s="42">
        <v>55.24</v>
      </c>
      <c r="H71" s="42">
        <v>5.83</v>
      </c>
      <c r="I71" s="41">
        <f t="shared" si="2"/>
        <v>61.07</v>
      </c>
      <c r="J71" s="42">
        <f t="shared" si="3"/>
        <v>55.24</v>
      </c>
      <c r="K71" s="42">
        <f t="shared" si="4"/>
        <v>5.83</v>
      </c>
      <c r="L71" s="42">
        <f t="shared" si="5"/>
        <v>61.07</v>
      </c>
      <c r="M71" s="43">
        <f t="shared" si="6"/>
        <v>77.363475999999991</v>
      </c>
      <c r="N71" s="44"/>
      <c r="O71" s="45"/>
      <c r="P71" s="33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</row>
    <row r="72" spans="1:37" ht="25.5">
      <c r="A72" s="34" t="s">
        <v>231</v>
      </c>
      <c r="B72" s="64" t="s">
        <v>232</v>
      </c>
      <c r="C72" s="65" t="s">
        <v>233</v>
      </c>
      <c r="D72" s="66" t="s">
        <v>234</v>
      </c>
      <c r="E72" s="61" t="s">
        <v>13</v>
      </c>
      <c r="F72" s="59">
        <v>4</v>
      </c>
      <c r="G72" s="42">
        <v>20.43</v>
      </c>
      <c r="H72" s="42">
        <v>0</v>
      </c>
      <c r="I72" s="41">
        <f t="shared" si="2"/>
        <v>20.43</v>
      </c>
      <c r="J72" s="42">
        <f t="shared" si="3"/>
        <v>81.72</v>
      </c>
      <c r="K72" s="42">
        <f t="shared" si="4"/>
        <v>0</v>
      </c>
      <c r="L72" s="42">
        <f t="shared" si="5"/>
        <v>81.72</v>
      </c>
      <c r="M72" s="43">
        <f t="shared" si="6"/>
        <v>103.52289599999999</v>
      </c>
      <c r="N72" s="44"/>
      <c r="O72" s="45"/>
      <c r="P72" s="33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</row>
    <row r="73" spans="1:37" ht="38.25">
      <c r="A73" s="34" t="s">
        <v>235</v>
      </c>
      <c r="B73" s="68" t="s">
        <v>236</v>
      </c>
      <c r="C73" s="69" t="s">
        <v>237</v>
      </c>
      <c r="D73" s="70" t="s">
        <v>238</v>
      </c>
      <c r="E73" s="61" t="s">
        <v>13</v>
      </c>
      <c r="F73" s="63">
        <v>1</v>
      </c>
      <c r="G73" s="51">
        <f>COMPOSIÇÕES!J34</f>
        <v>3339.27</v>
      </c>
      <c r="H73" s="51">
        <f>COMPOSIÇÕES!K34</f>
        <v>163.95</v>
      </c>
      <c r="I73" s="41">
        <f t="shared" si="2"/>
        <v>3503.22</v>
      </c>
      <c r="J73" s="51">
        <f t="shared" si="3"/>
        <v>3339.27</v>
      </c>
      <c r="K73" s="51">
        <f t="shared" si="4"/>
        <v>163.95</v>
      </c>
      <c r="L73" s="51">
        <f t="shared" si="5"/>
        <v>3503.22</v>
      </c>
      <c r="M73" s="52">
        <f t="shared" si="6"/>
        <v>4437.8790959999997</v>
      </c>
      <c r="N73" s="1"/>
      <c r="O73" s="19"/>
      <c r="P73" s="3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</row>
    <row r="74" spans="1:37" ht="51">
      <c r="A74" s="34" t="s">
        <v>239</v>
      </c>
      <c r="B74" s="64" t="s">
        <v>240</v>
      </c>
      <c r="C74" s="65" t="s">
        <v>241</v>
      </c>
      <c r="D74" s="66" t="s">
        <v>242</v>
      </c>
      <c r="E74" s="61" t="s">
        <v>13</v>
      </c>
      <c r="F74" s="59">
        <v>1</v>
      </c>
      <c r="G74" s="42">
        <v>12.34</v>
      </c>
      <c r="H74" s="42">
        <v>5.88</v>
      </c>
      <c r="I74" s="41">
        <f t="shared" si="2"/>
        <v>18.22</v>
      </c>
      <c r="J74" s="42">
        <f t="shared" si="3"/>
        <v>12.34</v>
      </c>
      <c r="K74" s="42">
        <f t="shared" si="4"/>
        <v>5.88</v>
      </c>
      <c r="L74" s="42">
        <f t="shared" si="5"/>
        <v>18.22</v>
      </c>
      <c r="M74" s="43">
        <f t="shared" si="6"/>
        <v>23.081095999999999</v>
      </c>
      <c r="N74" s="44"/>
      <c r="O74" s="45"/>
      <c r="P74" s="33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</row>
    <row r="75" spans="1:37" ht="38.25">
      <c r="A75" s="34" t="s">
        <v>243</v>
      </c>
      <c r="B75" s="64" t="s">
        <v>244</v>
      </c>
      <c r="C75" s="65" t="s">
        <v>245</v>
      </c>
      <c r="D75" s="66" t="s">
        <v>246</v>
      </c>
      <c r="E75" s="67" t="s">
        <v>247</v>
      </c>
      <c r="F75" s="59">
        <v>13</v>
      </c>
      <c r="G75" s="42">
        <v>40.1</v>
      </c>
      <c r="H75" s="42">
        <v>0.63</v>
      </c>
      <c r="I75" s="41">
        <f t="shared" si="2"/>
        <v>40.730000000000004</v>
      </c>
      <c r="J75" s="42">
        <f t="shared" si="3"/>
        <v>521.30000000000007</v>
      </c>
      <c r="K75" s="42">
        <f t="shared" si="4"/>
        <v>8.19</v>
      </c>
      <c r="L75" s="42">
        <f t="shared" si="5"/>
        <v>529.49000000000012</v>
      </c>
      <c r="M75" s="43">
        <f t="shared" si="6"/>
        <v>670.7579320000001</v>
      </c>
      <c r="N75" s="44"/>
      <c r="O75" s="45"/>
      <c r="P75" s="33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</row>
    <row r="76" spans="1:37" ht="63.75">
      <c r="A76" s="34" t="s">
        <v>248</v>
      </c>
      <c r="B76" s="64" t="s">
        <v>249</v>
      </c>
      <c r="C76" s="65" t="s">
        <v>250</v>
      </c>
      <c r="D76" s="66" t="s">
        <v>251</v>
      </c>
      <c r="E76" s="67" t="s">
        <v>247</v>
      </c>
      <c r="F76" s="59">
        <v>1</v>
      </c>
      <c r="G76" s="42">
        <v>39615.53</v>
      </c>
      <c r="H76" s="42">
        <v>521.79</v>
      </c>
      <c r="I76" s="41">
        <f t="shared" si="2"/>
        <v>40137.32</v>
      </c>
      <c r="J76" s="42">
        <f t="shared" si="3"/>
        <v>39615.53</v>
      </c>
      <c r="K76" s="42">
        <f t="shared" si="4"/>
        <v>521.79</v>
      </c>
      <c r="L76" s="42">
        <f t="shared" si="5"/>
        <v>40137.32</v>
      </c>
      <c r="M76" s="43">
        <f>L76*(1+$M$5)</f>
        <v>46699.771820000002</v>
      </c>
      <c r="N76" s="44"/>
      <c r="O76" s="45"/>
      <c r="P76" s="33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</row>
    <row r="77" spans="1:37" ht="38.25">
      <c r="A77" s="34" t="s">
        <v>252</v>
      </c>
      <c r="B77" s="64" t="s">
        <v>253</v>
      </c>
      <c r="C77" s="65" t="s">
        <v>254</v>
      </c>
      <c r="D77" s="66" t="s">
        <v>255</v>
      </c>
      <c r="E77" s="67" t="s">
        <v>247</v>
      </c>
      <c r="F77" s="59">
        <v>4</v>
      </c>
      <c r="G77" s="42">
        <v>93.92</v>
      </c>
      <c r="H77" s="42">
        <v>6.03</v>
      </c>
      <c r="I77" s="41">
        <f t="shared" si="2"/>
        <v>99.95</v>
      </c>
      <c r="J77" s="42">
        <f t="shared" si="3"/>
        <v>375.68</v>
      </c>
      <c r="K77" s="42">
        <f t="shared" si="4"/>
        <v>24.12</v>
      </c>
      <c r="L77" s="42">
        <f t="shared" si="5"/>
        <v>399.8</v>
      </c>
      <c r="M77" s="43">
        <f>L77*(1+$M$4)</f>
        <v>506.46663999999998</v>
      </c>
      <c r="N77" s="44"/>
      <c r="O77" s="45"/>
      <c r="P77" s="33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</row>
    <row r="78" spans="1:37" ht="12.75">
      <c r="A78" s="71" t="s">
        <v>256</v>
      </c>
      <c r="B78" s="72" t="s">
        <v>257</v>
      </c>
      <c r="C78" s="73"/>
      <c r="D78" s="74"/>
      <c r="E78" s="73"/>
      <c r="F78" s="75"/>
      <c r="G78" s="76"/>
      <c r="H78" s="76"/>
      <c r="I78" s="30"/>
      <c r="J78" s="77">
        <f t="shared" ref="J78:M78" si="7">J79+J85</f>
        <v>11316.496500000001</v>
      </c>
      <c r="K78" s="77">
        <f t="shared" si="7"/>
        <v>4471.7699000000002</v>
      </c>
      <c r="L78" s="77">
        <f t="shared" si="7"/>
        <v>15788.266400000002</v>
      </c>
      <c r="M78" s="77">
        <f t="shared" si="7"/>
        <v>20000.57587552</v>
      </c>
      <c r="N78" s="31">
        <f>M78</f>
        <v>20000.57587552</v>
      </c>
      <c r="O78" s="45"/>
      <c r="P78" s="33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</row>
    <row r="79" spans="1:37" ht="12.75">
      <c r="A79" s="78">
        <v>45660</v>
      </c>
      <c r="B79" s="79"/>
      <c r="C79" s="79"/>
      <c r="D79" s="80" t="s">
        <v>258</v>
      </c>
      <c r="E79" s="79"/>
      <c r="F79" s="79"/>
      <c r="G79" s="79"/>
      <c r="H79" s="79"/>
      <c r="I79" s="79"/>
      <c r="J79" s="79">
        <f t="shared" ref="J79:M79" si="8">SUM(J80:J84)</f>
        <v>723.2183</v>
      </c>
      <c r="K79" s="79">
        <f t="shared" si="8"/>
        <v>1745.2452000000003</v>
      </c>
      <c r="L79" s="79">
        <f t="shared" si="8"/>
        <v>2468.4634999999998</v>
      </c>
      <c r="M79" s="79">
        <f t="shared" si="8"/>
        <v>3127.0495618</v>
      </c>
      <c r="N79" s="81"/>
      <c r="O79" s="82"/>
      <c r="P79" s="83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</row>
    <row r="80" spans="1:37" ht="38.25">
      <c r="A80" s="85" t="s">
        <v>259</v>
      </c>
      <c r="B80" s="86" t="s">
        <v>260</v>
      </c>
      <c r="C80" s="87" t="s">
        <v>261</v>
      </c>
      <c r="D80" s="86" t="s">
        <v>262</v>
      </c>
      <c r="E80" s="88" t="s">
        <v>263</v>
      </c>
      <c r="F80" s="59">
        <v>5.75</v>
      </c>
      <c r="G80" s="89">
        <v>44.62</v>
      </c>
      <c r="H80" s="89">
        <v>100.12</v>
      </c>
      <c r="I80" s="89">
        <f t="shared" ref="I80:I84" si="9">G80+H80</f>
        <v>144.74</v>
      </c>
      <c r="J80" s="89">
        <f t="shared" ref="J80:J84" si="10">G80*F80</f>
        <v>256.565</v>
      </c>
      <c r="K80" s="89">
        <f t="shared" ref="K80:K84" si="11">H80*F80</f>
        <v>575.69000000000005</v>
      </c>
      <c r="L80" s="89">
        <f t="shared" ref="L80:L84" si="12">J80+K80</f>
        <v>832.25500000000011</v>
      </c>
      <c r="M80" s="90">
        <f t="shared" ref="M80:M84" si="13">L80*(1+$M$4)</f>
        <v>1054.3006340000002</v>
      </c>
      <c r="N80" s="91"/>
      <c r="O80" s="92"/>
      <c r="P80" s="93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</row>
    <row r="81" spans="1:37" ht="38.25">
      <c r="A81" s="85" t="s">
        <v>264</v>
      </c>
      <c r="B81" s="86" t="s">
        <v>265</v>
      </c>
      <c r="C81" s="87" t="s">
        <v>266</v>
      </c>
      <c r="D81" s="86" t="s">
        <v>267</v>
      </c>
      <c r="E81" s="88" t="s">
        <v>263</v>
      </c>
      <c r="F81" s="59">
        <v>1.1200000000000001</v>
      </c>
      <c r="G81" s="89">
        <v>218.57</v>
      </c>
      <c r="H81" s="89">
        <v>490.37</v>
      </c>
      <c r="I81" s="89">
        <f t="shared" si="9"/>
        <v>708.94</v>
      </c>
      <c r="J81" s="89">
        <f t="shared" si="10"/>
        <v>244.79840000000002</v>
      </c>
      <c r="K81" s="89">
        <f t="shared" si="11"/>
        <v>549.21440000000007</v>
      </c>
      <c r="L81" s="89">
        <f t="shared" si="12"/>
        <v>794.01280000000008</v>
      </c>
      <c r="M81" s="90">
        <f t="shared" si="13"/>
        <v>1005.85541504</v>
      </c>
      <c r="N81" s="91"/>
      <c r="O81" s="92"/>
      <c r="P81" s="93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</row>
    <row r="82" spans="1:37" ht="25.5">
      <c r="A82" s="85" t="s">
        <v>268</v>
      </c>
      <c r="B82" s="86" t="s">
        <v>269</v>
      </c>
      <c r="C82" s="87" t="s">
        <v>270</v>
      </c>
      <c r="D82" s="86" t="s">
        <v>271</v>
      </c>
      <c r="E82" s="88" t="s">
        <v>272</v>
      </c>
      <c r="F82" s="59">
        <v>1.57</v>
      </c>
      <c r="G82" s="89">
        <v>3.27</v>
      </c>
      <c r="H82" s="89">
        <v>8.34</v>
      </c>
      <c r="I82" s="89">
        <f t="shared" si="9"/>
        <v>11.61</v>
      </c>
      <c r="J82" s="89">
        <f t="shared" si="10"/>
        <v>5.1339000000000006</v>
      </c>
      <c r="K82" s="89">
        <f t="shared" si="11"/>
        <v>13.0938</v>
      </c>
      <c r="L82" s="89">
        <f t="shared" si="12"/>
        <v>18.227699999999999</v>
      </c>
      <c r="M82" s="90">
        <f t="shared" si="13"/>
        <v>23.090850359999997</v>
      </c>
      <c r="N82" s="91"/>
      <c r="O82" s="92"/>
      <c r="P82" s="93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4"/>
      <c r="AH82" s="94"/>
      <c r="AI82" s="94"/>
      <c r="AJ82" s="94"/>
      <c r="AK82" s="94"/>
    </row>
    <row r="83" spans="1:37" ht="63.75">
      <c r="A83" s="85" t="s">
        <v>273</v>
      </c>
      <c r="B83" s="95" t="s">
        <v>274</v>
      </c>
      <c r="C83" s="87" t="s">
        <v>275</v>
      </c>
      <c r="D83" s="86" t="s">
        <v>276</v>
      </c>
      <c r="E83" s="88" t="s">
        <v>272</v>
      </c>
      <c r="F83" s="59">
        <v>36.700000000000003</v>
      </c>
      <c r="G83" s="89">
        <v>4.99</v>
      </c>
      <c r="H83" s="89">
        <v>12.65</v>
      </c>
      <c r="I83" s="89">
        <f t="shared" si="9"/>
        <v>17.64</v>
      </c>
      <c r="J83" s="89">
        <f t="shared" si="10"/>
        <v>183.13300000000001</v>
      </c>
      <c r="K83" s="89">
        <f t="shared" si="11"/>
        <v>464.25500000000005</v>
      </c>
      <c r="L83" s="89">
        <f t="shared" si="12"/>
        <v>647.38800000000003</v>
      </c>
      <c r="M83" s="90">
        <f t="shared" si="13"/>
        <v>820.11111840000001</v>
      </c>
      <c r="N83" s="91"/>
      <c r="O83" s="92"/>
      <c r="P83" s="93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</row>
    <row r="84" spans="1:37" ht="12.75">
      <c r="A84" s="85" t="s">
        <v>277</v>
      </c>
      <c r="B84" s="95" t="s">
        <v>278</v>
      </c>
      <c r="C84" s="87" t="s">
        <v>279</v>
      </c>
      <c r="D84" s="86" t="s">
        <v>280</v>
      </c>
      <c r="E84" s="88" t="s">
        <v>263</v>
      </c>
      <c r="F84" s="59">
        <v>10.8</v>
      </c>
      <c r="G84" s="89">
        <v>3.11</v>
      </c>
      <c r="H84" s="89">
        <v>13.24</v>
      </c>
      <c r="I84" s="89">
        <f t="shared" si="9"/>
        <v>16.350000000000001</v>
      </c>
      <c r="J84" s="89">
        <f t="shared" si="10"/>
        <v>33.588000000000001</v>
      </c>
      <c r="K84" s="89">
        <f t="shared" si="11"/>
        <v>142.99200000000002</v>
      </c>
      <c r="L84" s="89">
        <f t="shared" si="12"/>
        <v>176.58</v>
      </c>
      <c r="M84" s="90">
        <f t="shared" si="13"/>
        <v>223.69154399999999</v>
      </c>
      <c r="N84" s="91"/>
      <c r="O84" s="92"/>
      <c r="P84" s="93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4"/>
      <c r="AJ84" s="94"/>
      <c r="AK84" s="94"/>
    </row>
    <row r="85" spans="1:37" ht="12.75">
      <c r="A85" s="96" t="s">
        <v>281</v>
      </c>
      <c r="B85" s="97"/>
      <c r="C85" s="97"/>
      <c r="D85" s="98" t="s">
        <v>282</v>
      </c>
      <c r="E85" s="97"/>
      <c r="F85" s="99"/>
      <c r="G85" s="100"/>
      <c r="H85" s="100"/>
      <c r="I85" s="100"/>
      <c r="J85" s="79">
        <f t="shared" ref="J85:M85" si="14">SUM(J86:J98)</f>
        <v>10593.278200000001</v>
      </c>
      <c r="K85" s="79">
        <f t="shared" si="14"/>
        <v>2726.5246999999999</v>
      </c>
      <c r="L85" s="79">
        <f t="shared" si="14"/>
        <v>13319.802900000002</v>
      </c>
      <c r="M85" s="79">
        <f t="shared" si="14"/>
        <v>16873.526313720002</v>
      </c>
      <c r="N85" s="44"/>
      <c r="O85" s="45"/>
      <c r="P85" s="33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</row>
    <row r="86" spans="1:37" ht="51">
      <c r="A86" s="85" t="s">
        <v>283</v>
      </c>
      <c r="B86" s="101" t="s">
        <v>284</v>
      </c>
      <c r="C86" s="102" t="s">
        <v>285</v>
      </c>
      <c r="D86" s="103" t="s">
        <v>286</v>
      </c>
      <c r="E86" s="88" t="s">
        <v>263</v>
      </c>
      <c r="F86" s="59">
        <f>0.33*3.4</f>
        <v>1.1220000000000001</v>
      </c>
      <c r="G86" s="89">
        <v>398.73</v>
      </c>
      <c r="H86" s="89">
        <v>68.77</v>
      </c>
      <c r="I86" s="89">
        <f t="shared" ref="I86:I98" si="15">G86+H86</f>
        <v>467.5</v>
      </c>
      <c r="J86" s="89">
        <f t="shared" ref="J86:J98" si="16">G86*F86</f>
        <v>447.37506000000008</v>
      </c>
      <c r="K86" s="89">
        <f t="shared" ref="K86:K98" si="17">H86*F86</f>
        <v>77.159940000000006</v>
      </c>
      <c r="L86" s="89">
        <f t="shared" ref="L86:L98" si="18">J86+K86</f>
        <v>524.53500000000008</v>
      </c>
      <c r="M86" s="90">
        <f t="shared" ref="M86:M98" si="19">L86*(1+$M$4)</f>
        <v>664.48093800000004</v>
      </c>
      <c r="N86" s="44"/>
      <c r="O86" s="45"/>
      <c r="P86" s="33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</row>
    <row r="87" spans="1:37" ht="38.25">
      <c r="A87" s="85" t="s">
        <v>287</v>
      </c>
      <c r="B87" s="101" t="s">
        <v>288</v>
      </c>
      <c r="C87" s="102" t="s">
        <v>289</v>
      </c>
      <c r="D87" s="103" t="s">
        <v>290</v>
      </c>
      <c r="E87" s="88" t="s">
        <v>263</v>
      </c>
      <c r="F87" s="59">
        <f>2*2*0.2*0.3</f>
        <v>0.24</v>
      </c>
      <c r="G87" s="89">
        <v>681.5</v>
      </c>
      <c r="H87" s="89">
        <v>270.85000000000002</v>
      </c>
      <c r="I87" s="89">
        <f t="shared" si="15"/>
        <v>952.35</v>
      </c>
      <c r="J87" s="89">
        <f t="shared" si="16"/>
        <v>163.56</v>
      </c>
      <c r="K87" s="89">
        <f t="shared" si="17"/>
        <v>65.004000000000005</v>
      </c>
      <c r="L87" s="89">
        <f t="shared" si="18"/>
        <v>228.56400000000002</v>
      </c>
      <c r="M87" s="90">
        <f t="shared" si="19"/>
        <v>289.54487520000004</v>
      </c>
      <c r="N87" s="44"/>
      <c r="O87" s="45"/>
      <c r="P87" s="33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</row>
    <row r="88" spans="1:37" ht="51">
      <c r="A88" s="85" t="s">
        <v>291</v>
      </c>
      <c r="B88" s="101" t="s">
        <v>292</v>
      </c>
      <c r="C88" s="102" t="s">
        <v>293</v>
      </c>
      <c r="D88" s="103" t="s">
        <v>294</v>
      </c>
      <c r="E88" s="88" t="s">
        <v>38</v>
      </c>
      <c r="F88" s="59">
        <f>2*4*2*0.62</f>
        <v>9.92</v>
      </c>
      <c r="G88" s="89">
        <v>10.19</v>
      </c>
      <c r="H88" s="89">
        <v>3.11</v>
      </c>
      <c r="I88" s="89">
        <f t="shared" si="15"/>
        <v>13.299999999999999</v>
      </c>
      <c r="J88" s="89">
        <f t="shared" si="16"/>
        <v>101.0848</v>
      </c>
      <c r="K88" s="89">
        <f t="shared" si="17"/>
        <v>30.851199999999999</v>
      </c>
      <c r="L88" s="89">
        <f t="shared" si="18"/>
        <v>131.93600000000001</v>
      </c>
      <c r="M88" s="90">
        <f t="shared" si="19"/>
        <v>167.13652479999999</v>
      </c>
      <c r="N88" s="44"/>
      <c r="O88" s="45"/>
      <c r="P88" s="33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</row>
    <row r="89" spans="1:37" ht="51">
      <c r="A89" s="85" t="s">
        <v>295</v>
      </c>
      <c r="B89" s="101" t="s">
        <v>296</v>
      </c>
      <c r="C89" s="102" t="s">
        <v>297</v>
      </c>
      <c r="D89" s="103" t="s">
        <v>298</v>
      </c>
      <c r="E89" s="88" t="s">
        <v>38</v>
      </c>
      <c r="F89" s="59">
        <f>(400/20)*(0.24+0.24+0.14+0.14+0.06)*0.16</f>
        <v>2.6240000000000006</v>
      </c>
      <c r="G89" s="89">
        <v>11.88</v>
      </c>
      <c r="H89" s="89">
        <v>7.64</v>
      </c>
      <c r="I89" s="89">
        <f t="shared" si="15"/>
        <v>19.52</v>
      </c>
      <c r="J89" s="89">
        <f t="shared" si="16"/>
        <v>31.173120000000008</v>
      </c>
      <c r="K89" s="89">
        <f t="shared" si="17"/>
        <v>20.047360000000005</v>
      </c>
      <c r="L89" s="89">
        <f t="shared" si="18"/>
        <v>51.220480000000009</v>
      </c>
      <c r="M89" s="90">
        <f t="shared" si="19"/>
        <v>64.886104064000008</v>
      </c>
      <c r="N89" s="44"/>
      <c r="O89" s="45"/>
      <c r="P89" s="33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</row>
    <row r="90" spans="1:37" ht="38.25">
      <c r="A90" s="85" t="s">
        <v>299</v>
      </c>
      <c r="B90" s="101" t="s">
        <v>288</v>
      </c>
      <c r="C90" s="102" t="s">
        <v>300</v>
      </c>
      <c r="D90" s="103" t="s">
        <v>301</v>
      </c>
      <c r="E90" s="88" t="s">
        <v>272</v>
      </c>
      <c r="F90" s="59">
        <f>2*2*(0.2+0.3+0.2+0.3)</f>
        <v>4</v>
      </c>
      <c r="G90" s="89">
        <v>94.65</v>
      </c>
      <c r="H90" s="89">
        <v>25.75</v>
      </c>
      <c r="I90" s="89">
        <f t="shared" si="15"/>
        <v>120.4</v>
      </c>
      <c r="J90" s="89">
        <f t="shared" si="16"/>
        <v>378.6</v>
      </c>
      <c r="K90" s="89">
        <f t="shared" si="17"/>
        <v>103</v>
      </c>
      <c r="L90" s="89">
        <f t="shared" si="18"/>
        <v>481.6</v>
      </c>
      <c r="M90" s="90">
        <f t="shared" si="19"/>
        <v>610.09087999999997</v>
      </c>
      <c r="N90" s="44"/>
      <c r="O90" s="45"/>
      <c r="P90" s="33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</row>
    <row r="91" spans="1:37" ht="51">
      <c r="A91" s="85" t="s">
        <v>302</v>
      </c>
      <c r="B91" s="101" t="s">
        <v>303</v>
      </c>
      <c r="C91" s="102" t="s">
        <v>304</v>
      </c>
      <c r="D91" s="103" t="s">
        <v>305</v>
      </c>
      <c r="E91" s="88" t="s">
        <v>272</v>
      </c>
      <c r="F91" s="59">
        <f>1.69*3.4</f>
        <v>5.7459999999999996</v>
      </c>
      <c r="G91" s="89">
        <v>75.930000000000007</v>
      </c>
      <c r="H91" s="89">
        <v>83.86</v>
      </c>
      <c r="I91" s="89">
        <f t="shared" si="15"/>
        <v>159.79000000000002</v>
      </c>
      <c r="J91" s="89">
        <f t="shared" si="16"/>
        <v>436.29378000000003</v>
      </c>
      <c r="K91" s="89">
        <f t="shared" si="17"/>
        <v>481.85955999999993</v>
      </c>
      <c r="L91" s="89">
        <f t="shared" si="18"/>
        <v>918.15333999999996</v>
      </c>
      <c r="M91" s="90">
        <f t="shared" si="19"/>
        <v>1163.1166511119998</v>
      </c>
      <c r="N91" s="44"/>
      <c r="O91" s="45"/>
      <c r="P91" s="33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</row>
    <row r="92" spans="1:37" ht="51">
      <c r="A92" s="85" t="s">
        <v>306</v>
      </c>
      <c r="B92" s="101" t="s">
        <v>307</v>
      </c>
      <c r="C92" s="102" t="s">
        <v>308</v>
      </c>
      <c r="D92" s="103" t="s">
        <v>309</v>
      </c>
      <c r="E92" s="88" t="s">
        <v>272</v>
      </c>
      <c r="F92" s="59">
        <f>F91+F91+F95+F95</f>
        <v>16.091999999999999</v>
      </c>
      <c r="G92" s="89">
        <v>2.57</v>
      </c>
      <c r="H92" s="89">
        <v>2.97</v>
      </c>
      <c r="I92" s="89">
        <f t="shared" si="15"/>
        <v>5.54</v>
      </c>
      <c r="J92" s="89">
        <f t="shared" si="16"/>
        <v>41.356439999999992</v>
      </c>
      <c r="K92" s="89">
        <f t="shared" si="17"/>
        <v>47.793239999999997</v>
      </c>
      <c r="L92" s="89">
        <f t="shared" si="18"/>
        <v>89.149679999999989</v>
      </c>
      <c r="M92" s="90">
        <f t="shared" si="19"/>
        <v>112.93481462399998</v>
      </c>
      <c r="N92" s="44"/>
      <c r="O92" s="45"/>
      <c r="P92" s="33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</row>
    <row r="93" spans="1:37" ht="63.75">
      <c r="A93" s="85" t="s">
        <v>310</v>
      </c>
      <c r="B93" s="101" t="s">
        <v>311</v>
      </c>
      <c r="C93" s="102" t="s">
        <v>312</v>
      </c>
      <c r="D93" s="103" t="s">
        <v>313</v>
      </c>
      <c r="E93" s="88" t="s">
        <v>272</v>
      </c>
      <c r="F93" s="59">
        <v>17.88</v>
      </c>
      <c r="G93" s="89">
        <v>20.81</v>
      </c>
      <c r="H93" s="89">
        <v>22.89</v>
      </c>
      <c r="I93" s="89">
        <f t="shared" si="15"/>
        <v>43.7</v>
      </c>
      <c r="J93" s="89">
        <f t="shared" si="16"/>
        <v>372.08279999999996</v>
      </c>
      <c r="K93" s="89">
        <f t="shared" si="17"/>
        <v>409.27319999999997</v>
      </c>
      <c r="L93" s="89">
        <f t="shared" si="18"/>
        <v>781.35599999999999</v>
      </c>
      <c r="M93" s="90">
        <f t="shared" si="19"/>
        <v>989.82178079999994</v>
      </c>
      <c r="N93" s="44"/>
      <c r="O93" s="45"/>
      <c r="P93" s="33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</row>
    <row r="94" spans="1:37" ht="38.25">
      <c r="A94" s="85" t="s">
        <v>314</v>
      </c>
      <c r="B94" s="101" t="s">
        <v>315</v>
      </c>
      <c r="C94" s="102" t="s">
        <v>316</v>
      </c>
      <c r="D94" s="103" t="s">
        <v>317</v>
      </c>
      <c r="E94" s="88" t="s">
        <v>272</v>
      </c>
      <c r="F94" s="59">
        <v>17.88</v>
      </c>
      <c r="G94" s="89">
        <v>8.8800000000000008</v>
      </c>
      <c r="H94" s="89">
        <v>8.32</v>
      </c>
      <c r="I94" s="89">
        <f t="shared" si="15"/>
        <v>17.200000000000003</v>
      </c>
      <c r="J94" s="89">
        <f t="shared" si="16"/>
        <v>158.77440000000001</v>
      </c>
      <c r="K94" s="89">
        <f t="shared" si="17"/>
        <v>148.76159999999999</v>
      </c>
      <c r="L94" s="89">
        <f t="shared" si="18"/>
        <v>307.536</v>
      </c>
      <c r="M94" s="90">
        <f t="shared" si="19"/>
        <v>389.58660479999998</v>
      </c>
      <c r="N94" s="44"/>
      <c r="O94" s="45"/>
      <c r="P94" s="33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</row>
    <row r="95" spans="1:37" ht="51">
      <c r="A95" s="85" t="s">
        <v>318</v>
      </c>
      <c r="B95" s="101" t="s">
        <v>319</v>
      </c>
      <c r="C95" s="102" t="s">
        <v>320</v>
      </c>
      <c r="D95" s="103" t="s">
        <v>321</v>
      </c>
      <c r="E95" s="88" t="s">
        <v>272</v>
      </c>
      <c r="F95" s="59">
        <v>2.2999999999999998</v>
      </c>
      <c r="G95" s="89">
        <v>143.16999999999999</v>
      </c>
      <c r="H95" s="89">
        <v>32.409999999999997</v>
      </c>
      <c r="I95" s="89">
        <f t="shared" si="15"/>
        <v>175.57999999999998</v>
      </c>
      <c r="J95" s="89">
        <f t="shared" si="16"/>
        <v>329.29099999999994</v>
      </c>
      <c r="K95" s="89">
        <f t="shared" si="17"/>
        <v>74.542999999999992</v>
      </c>
      <c r="L95" s="89">
        <f t="shared" si="18"/>
        <v>403.83399999999995</v>
      </c>
      <c r="M95" s="90">
        <f t="shared" si="19"/>
        <v>511.57691119999993</v>
      </c>
      <c r="N95" s="44"/>
      <c r="O95" s="45"/>
      <c r="P95" s="33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</row>
    <row r="96" spans="1:37" ht="38.25">
      <c r="A96" s="104" t="s">
        <v>322</v>
      </c>
      <c r="B96" s="101" t="s">
        <v>323</v>
      </c>
      <c r="C96" s="102" t="s">
        <v>324</v>
      </c>
      <c r="D96" s="103" t="s">
        <v>325</v>
      </c>
      <c r="E96" s="88" t="s">
        <v>272</v>
      </c>
      <c r="F96" s="59">
        <v>2.2999999999999998</v>
      </c>
      <c r="G96" s="89">
        <v>17</v>
      </c>
      <c r="H96" s="89">
        <v>18.41</v>
      </c>
      <c r="I96" s="89">
        <f t="shared" si="15"/>
        <v>35.409999999999997</v>
      </c>
      <c r="J96" s="89">
        <f t="shared" si="16"/>
        <v>39.099999999999994</v>
      </c>
      <c r="K96" s="89">
        <f t="shared" si="17"/>
        <v>42.342999999999996</v>
      </c>
      <c r="L96" s="89">
        <f t="shared" si="18"/>
        <v>81.442999999999984</v>
      </c>
      <c r="M96" s="90">
        <f t="shared" si="19"/>
        <v>103.17199239999998</v>
      </c>
      <c r="N96" s="44"/>
      <c r="O96" s="45"/>
      <c r="P96" s="33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</row>
    <row r="97" spans="1:37" ht="63.75">
      <c r="A97" s="88" t="s">
        <v>326</v>
      </c>
      <c r="B97" s="64" t="s">
        <v>327</v>
      </c>
      <c r="C97" s="65" t="s">
        <v>328</v>
      </c>
      <c r="D97" s="66" t="s">
        <v>329</v>
      </c>
      <c r="E97" s="67" t="s">
        <v>43</v>
      </c>
      <c r="F97" s="59">
        <v>20</v>
      </c>
      <c r="G97" s="42">
        <v>368.43</v>
      </c>
      <c r="H97" s="42">
        <v>47.9</v>
      </c>
      <c r="I97" s="89">
        <f t="shared" si="15"/>
        <v>416.33</v>
      </c>
      <c r="J97" s="89">
        <f t="shared" si="16"/>
        <v>7368.6</v>
      </c>
      <c r="K97" s="89">
        <f t="shared" si="17"/>
        <v>958</v>
      </c>
      <c r="L97" s="89">
        <f t="shared" si="18"/>
        <v>8326.6</v>
      </c>
      <c r="M97" s="90">
        <f t="shared" si="19"/>
        <v>10548.13688</v>
      </c>
      <c r="N97" s="44"/>
      <c r="O97" s="45"/>
      <c r="P97" s="33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</row>
    <row r="98" spans="1:37" ht="51">
      <c r="A98" s="88" t="s">
        <v>330</v>
      </c>
      <c r="B98" s="64" t="s">
        <v>331</v>
      </c>
      <c r="C98" s="65" t="s">
        <v>332</v>
      </c>
      <c r="D98" s="66" t="s">
        <v>333</v>
      </c>
      <c r="E98" s="67" t="s">
        <v>272</v>
      </c>
      <c r="F98" s="59">
        <v>1.89</v>
      </c>
      <c r="G98" s="42">
        <v>384.12</v>
      </c>
      <c r="H98" s="42">
        <v>141.74</v>
      </c>
      <c r="I98" s="89">
        <f t="shared" si="15"/>
        <v>525.86</v>
      </c>
      <c r="J98" s="89">
        <f t="shared" si="16"/>
        <v>725.98680000000002</v>
      </c>
      <c r="K98" s="89">
        <f t="shared" si="17"/>
        <v>267.8886</v>
      </c>
      <c r="L98" s="89">
        <f t="shared" si="18"/>
        <v>993.87540000000001</v>
      </c>
      <c r="M98" s="90">
        <f t="shared" si="19"/>
        <v>1259.0413567199998</v>
      </c>
      <c r="N98" s="44"/>
      <c r="O98" s="45"/>
      <c r="P98" s="33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</row>
    <row r="99" spans="1:37" ht="12.75">
      <c r="A99" s="105"/>
      <c r="B99" s="106"/>
      <c r="C99" s="107"/>
      <c r="D99" s="108"/>
      <c r="E99" s="105"/>
      <c r="F99" s="109"/>
      <c r="G99" s="110"/>
      <c r="H99" s="110"/>
      <c r="I99" s="110"/>
      <c r="J99" s="110"/>
      <c r="K99" s="110"/>
      <c r="L99" s="110"/>
      <c r="M99" s="111"/>
      <c r="N99" s="44"/>
      <c r="O99" s="45"/>
      <c r="P99" s="33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</row>
    <row r="100" spans="1:37">
      <c r="A100" s="264"/>
      <c r="B100" s="250"/>
      <c r="C100" s="250"/>
      <c r="D100" s="250"/>
      <c r="E100" s="250"/>
      <c r="F100" s="250"/>
      <c r="G100" s="250"/>
      <c r="H100" s="250"/>
      <c r="I100" s="250"/>
      <c r="J100" s="250"/>
      <c r="K100" s="250"/>
      <c r="L100" s="250"/>
      <c r="M100" s="250"/>
      <c r="N100" s="44"/>
      <c r="O100" s="45"/>
      <c r="P100" s="33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</row>
    <row r="101" spans="1:37" ht="12.75">
      <c r="A101" s="105"/>
      <c r="B101" s="106"/>
      <c r="C101" s="107"/>
      <c r="D101" s="108"/>
      <c r="E101" s="105"/>
      <c r="F101" s="109"/>
      <c r="G101" s="110"/>
      <c r="H101" s="110"/>
      <c r="I101" s="110"/>
      <c r="J101" s="110"/>
      <c r="K101" s="110"/>
      <c r="L101" s="110"/>
      <c r="M101" s="111"/>
      <c r="N101" s="44"/>
      <c r="O101" s="45"/>
      <c r="P101" s="33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</row>
    <row r="102" spans="1:37" ht="12.75">
      <c r="A102" s="105"/>
      <c r="B102" s="106"/>
      <c r="C102" s="107"/>
      <c r="D102" s="108"/>
      <c r="E102" s="105"/>
      <c r="F102" s="109"/>
      <c r="G102" s="110"/>
      <c r="H102" s="110"/>
      <c r="I102" s="110"/>
      <c r="J102" s="110"/>
      <c r="K102" s="110"/>
      <c r="L102" s="110"/>
      <c r="M102" s="111"/>
      <c r="N102" s="44"/>
      <c r="O102" s="45"/>
      <c r="P102" s="33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</row>
    <row r="103" spans="1:37" ht="12.75">
      <c r="A103" s="105"/>
      <c r="B103" s="106"/>
      <c r="C103" s="107"/>
      <c r="D103" s="108"/>
      <c r="E103" s="105"/>
      <c r="F103" s="109"/>
      <c r="G103" s="110"/>
      <c r="H103" s="110"/>
      <c r="I103" s="110"/>
      <c r="J103" s="110"/>
      <c r="K103" s="110"/>
      <c r="L103" s="110"/>
      <c r="M103" s="111"/>
      <c r="N103" s="44"/>
      <c r="O103" s="45"/>
      <c r="P103" s="33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</row>
    <row r="104" spans="1:37" ht="12.75">
      <c r="A104" s="105"/>
      <c r="B104" s="106"/>
      <c r="C104" s="107"/>
      <c r="D104" s="108"/>
      <c r="E104" s="105"/>
      <c r="F104" s="109"/>
      <c r="G104" s="110"/>
      <c r="H104" s="110"/>
      <c r="I104" s="110"/>
      <c r="J104" s="110"/>
      <c r="K104" s="110"/>
      <c r="L104" s="110"/>
      <c r="M104" s="111"/>
      <c r="N104" s="44"/>
      <c r="O104" s="45"/>
      <c r="P104" s="33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</row>
    <row r="105" spans="1:37" ht="12.75">
      <c r="A105" s="105"/>
      <c r="B105" s="106"/>
      <c r="C105" s="107"/>
      <c r="D105" s="108"/>
      <c r="E105" s="105"/>
      <c r="F105" s="109"/>
      <c r="G105" s="110"/>
      <c r="H105" s="110"/>
      <c r="I105" s="110"/>
      <c r="J105" s="110"/>
      <c r="K105" s="110"/>
      <c r="L105" s="110"/>
      <c r="M105" s="111"/>
      <c r="N105" s="44"/>
      <c r="O105" s="45"/>
      <c r="P105" s="33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</row>
    <row r="106" spans="1:37" ht="12.75">
      <c r="A106" s="105"/>
      <c r="B106" s="106"/>
      <c r="C106" s="107"/>
      <c r="D106" s="108"/>
      <c r="E106" s="105"/>
      <c r="F106" s="109"/>
      <c r="G106" s="110"/>
      <c r="H106" s="110"/>
      <c r="I106" s="110"/>
      <c r="J106" s="110"/>
      <c r="K106" s="110"/>
      <c r="L106" s="110"/>
      <c r="M106" s="111"/>
      <c r="N106" s="44"/>
      <c r="O106" s="45"/>
      <c r="P106" s="33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</row>
    <row r="107" spans="1:37" ht="12.75">
      <c r="A107" s="105"/>
      <c r="B107" s="106"/>
      <c r="C107" s="107"/>
      <c r="D107" s="108"/>
      <c r="E107" s="105"/>
      <c r="F107" s="109"/>
      <c r="G107" s="110"/>
      <c r="H107" s="110"/>
      <c r="I107" s="110"/>
      <c r="J107" s="110"/>
      <c r="K107" s="110"/>
      <c r="L107" s="110"/>
      <c r="M107" s="111"/>
      <c r="N107" s="44"/>
      <c r="O107" s="45"/>
      <c r="P107" s="33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</row>
    <row r="108" spans="1:37" ht="12.75">
      <c r="A108" s="105"/>
      <c r="B108" s="106"/>
      <c r="C108" s="107"/>
      <c r="D108" s="108"/>
      <c r="E108" s="105"/>
      <c r="F108" s="109"/>
      <c r="G108" s="110"/>
      <c r="H108" s="110"/>
      <c r="I108" s="110"/>
      <c r="J108" s="110"/>
      <c r="K108" s="110"/>
      <c r="L108" s="110"/>
      <c r="M108" s="111"/>
      <c r="N108" s="44"/>
      <c r="O108" s="45"/>
      <c r="P108" s="33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</row>
    <row r="109" spans="1:37" ht="12.75">
      <c r="A109" s="105"/>
      <c r="B109" s="106"/>
      <c r="C109" s="107"/>
      <c r="D109" s="108"/>
      <c r="E109" s="105"/>
      <c r="F109" s="109"/>
      <c r="G109" s="110"/>
      <c r="H109" s="110"/>
      <c r="I109" s="110"/>
      <c r="J109" s="110"/>
      <c r="K109" s="110"/>
      <c r="L109" s="110"/>
      <c r="M109" s="111"/>
      <c r="N109" s="44"/>
      <c r="O109" s="45"/>
      <c r="P109" s="33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</row>
    <row r="110" spans="1:37" ht="12.75">
      <c r="A110" s="105"/>
      <c r="B110" s="106"/>
      <c r="C110" s="107"/>
      <c r="D110" s="108"/>
      <c r="E110" s="105"/>
      <c r="F110" s="109"/>
      <c r="G110" s="110"/>
      <c r="H110" s="110"/>
      <c r="I110" s="110"/>
      <c r="J110" s="110"/>
      <c r="K110" s="110"/>
      <c r="L110" s="110"/>
      <c r="M110" s="111"/>
      <c r="N110" s="44"/>
      <c r="O110" s="45"/>
      <c r="P110" s="33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</row>
    <row r="111" spans="1:37" ht="12.75">
      <c r="A111" s="105"/>
      <c r="B111" s="106"/>
      <c r="C111" s="107"/>
      <c r="D111" s="108"/>
      <c r="E111" s="105"/>
      <c r="F111" s="109"/>
      <c r="G111" s="110"/>
      <c r="H111" s="110"/>
      <c r="I111" s="110"/>
      <c r="J111" s="110"/>
      <c r="K111" s="110"/>
      <c r="L111" s="110"/>
      <c r="M111" s="111"/>
      <c r="N111" s="44"/>
      <c r="O111" s="45"/>
      <c r="P111" s="33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</row>
    <row r="112" spans="1:37" ht="12.75">
      <c r="A112" s="105"/>
      <c r="B112" s="106"/>
      <c r="C112" s="107"/>
      <c r="D112" s="108"/>
      <c r="E112" s="105"/>
      <c r="F112" s="109"/>
      <c r="G112" s="110"/>
      <c r="H112" s="110"/>
      <c r="I112" s="110"/>
      <c r="J112" s="110"/>
      <c r="K112" s="110"/>
      <c r="L112" s="110"/>
      <c r="M112" s="111"/>
      <c r="N112" s="44"/>
      <c r="O112" s="45"/>
      <c r="P112" s="33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</row>
    <row r="113" spans="1:37" ht="12.75">
      <c r="A113" s="105"/>
      <c r="B113" s="106"/>
      <c r="C113" s="107"/>
      <c r="D113" s="108"/>
      <c r="E113" s="105"/>
      <c r="F113" s="109"/>
      <c r="G113" s="110"/>
      <c r="H113" s="110"/>
      <c r="I113" s="110"/>
      <c r="J113" s="110"/>
      <c r="K113" s="110"/>
      <c r="L113" s="110"/>
      <c r="M113" s="111"/>
      <c r="N113" s="44"/>
      <c r="O113" s="45"/>
      <c r="P113" s="33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</row>
    <row r="114" spans="1:37" ht="12.75">
      <c r="A114" s="105"/>
      <c r="B114" s="106"/>
      <c r="C114" s="107"/>
      <c r="D114" s="108"/>
      <c r="E114" s="105"/>
      <c r="F114" s="109"/>
      <c r="G114" s="110"/>
      <c r="H114" s="110"/>
      <c r="I114" s="110"/>
      <c r="J114" s="110"/>
      <c r="K114" s="110"/>
      <c r="L114" s="110"/>
      <c r="M114" s="111"/>
      <c r="N114" s="44"/>
      <c r="O114" s="45"/>
      <c r="P114" s="33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</row>
    <row r="115" spans="1:37" ht="12.75">
      <c r="A115" s="105"/>
      <c r="B115" s="106"/>
      <c r="C115" s="107"/>
      <c r="D115" s="108"/>
      <c r="E115" s="105"/>
      <c r="F115" s="109"/>
      <c r="G115" s="110"/>
      <c r="H115" s="110"/>
      <c r="I115" s="110"/>
      <c r="J115" s="110"/>
      <c r="K115" s="110"/>
      <c r="L115" s="110"/>
      <c r="M115" s="111"/>
      <c r="N115" s="44"/>
      <c r="O115" s="45"/>
      <c r="P115" s="33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</row>
    <row r="116" spans="1:37" ht="12.75">
      <c r="A116" s="105"/>
      <c r="B116" s="106"/>
      <c r="C116" s="107"/>
      <c r="D116" s="108"/>
      <c r="E116" s="105"/>
      <c r="F116" s="109"/>
      <c r="G116" s="110"/>
      <c r="H116" s="110"/>
      <c r="I116" s="110"/>
      <c r="J116" s="110"/>
      <c r="K116" s="110"/>
      <c r="L116" s="110"/>
      <c r="M116" s="111"/>
      <c r="N116" s="44"/>
      <c r="O116" s="45"/>
      <c r="P116" s="33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</row>
    <row r="117" spans="1:37" ht="12.75">
      <c r="A117" s="105"/>
      <c r="B117" s="106"/>
      <c r="C117" s="107"/>
      <c r="D117" s="108"/>
      <c r="E117" s="105"/>
      <c r="F117" s="109"/>
      <c r="G117" s="110"/>
      <c r="H117" s="110"/>
      <c r="I117" s="110"/>
      <c r="J117" s="110"/>
      <c r="K117" s="110"/>
      <c r="L117" s="110"/>
      <c r="M117" s="111"/>
      <c r="N117" s="44"/>
      <c r="O117" s="45"/>
      <c r="P117" s="33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</row>
    <row r="118" spans="1:37" ht="12.75">
      <c r="A118" s="105"/>
      <c r="B118" s="106"/>
      <c r="C118" s="107"/>
      <c r="D118" s="108"/>
      <c r="E118" s="105"/>
      <c r="F118" s="109"/>
      <c r="G118" s="110"/>
      <c r="H118" s="110"/>
      <c r="I118" s="110"/>
      <c r="J118" s="110"/>
      <c r="K118" s="110"/>
      <c r="L118" s="110"/>
      <c r="M118" s="111"/>
      <c r="N118" s="44"/>
      <c r="O118" s="45"/>
      <c r="P118" s="33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</row>
    <row r="119" spans="1:37" ht="12.75">
      <c r="A119" s="105"/>
      <c r="B119" s="106"/>
      <c r="C119" s="107"/>
      <c r="D119" s="108"/>
      <c r="E119" s="105"/>
      <c r="F119" s="109"/>
      <c r="G119" s="110"/>
      <c r="H119" s="110"/>
      <c r="I119" s="110"/>
      <c r="J119" s="110"/>
      <c r="K119" s="110"/>
      <c r="L119" s="110"/>
      <c r="M119" s="111"/>
      <c r="N119" s="44"/>
      <c r="O119" s="45"/>
      <c r="P119" s="33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</row>
    <row r="120" spans="1:37" ht="12.75">
      <c r="A120" s="105"/>
      <c r="B120" s="106"/>
      <c r="C120" s="107"/>
      <c r="D120" s="108"/>
      <c r="E120" s="105"/>
      <c r="F120" s="109"/>
      <c r="G120" s="110"/>
      <c r="H120" s="110"/>
      <c r="I120" s="110"/>
      <c r="J120" s="110"/>
      <c r="K120" s="110"/>
      <c r="L120" s="110"/>
      <c r="M120" s="111"/>
      <c r="N120" s="44"/>
      <c r="O120" s="45"/>
      <c r="P120" s="33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</row>
    <row r="121" spans="1:37" ht="12.75">
      <c r="A121" s="105"/>
      <c r="B121" s="106"/>
      <c r="C121" s="107"/>
      <c r="D121" s="108"/>
      <c r="E121" s="105"/>
      <c r="F121" s="109"/>
      <c r="G121" s="110"/>
      <c r="H121" s="110"/>
      <c r="I121" s="110"/>
      <c r="J121" s="110"/>
      <c r="K121" s="110"/>
      <c r="L121" s="110"/>
      <c r="M121" s="111"/>
      <c r="N121" s="44"/>
      <c r="O121" s="45"/>
      <c r="P121" s="33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</row>
    <row r="122" spans="1:37" ht="12.75">
      <c r="A122" s="105"/>
      <c r="B122" s="106"/>
      <c r="C122" s="107"/>
      <c r="D122" s="108"/>
      <c r="E122" s="105"/>
      <c r="F122" s="109"/>
      <c r="G122" s="110"/>
      <c r="H122" s="110"/>
      <c r="I122" s="110"/>
      <c r="J122" s="110"/>
      <c r="K122" s="110"/>
      <c r="L122" s="110"/>
      <c r="M122" s="111"/>
      <c r="N122" s="44"/>
      <c r="O122" s="45"/>
      <c r="P122" s="33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</row>
    <row r="123" spans="1:37" ht="12.75">
      <c r="A123" s="105"/>
      <c r="B123" s="106"/>
      <c r="C123" s="107"/>
      <c r="D123" s="108"/>
      <c r="E123" s="105"/>
      <c r="F123" s="109"/>
      <c r="G123" s="110"/>
      <c r="H123" s="110"/>
      <c r="I123" s="110"/>
      <c r="J123" s="110"/>
      <c r="K123" s="110"/>
      <c r="L123" s="110"/>
      <c r="M123" s="111"/>
      <c r="N123" s="44"/>
      <c r="O123" s="45"/>
      <c r="P123" s="33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</row>
    <row r="124" spans="1:37" ht="12.75">
      <c r="A124" s="105"/>
      <c r="B124" s="106"/>
      <c r="C124" s="107"/>
      <c r="D124" s="108"/>
      <c r="E124" s="105"/>
      <c r="F124" s="109"/>
      <c r="G124" s="110"/>
      <c r="H124" s="110"/>
      <c r="I124" s="110"/>
      <c r="J124" s="110"/>
      <c r="K124" s="110"/>
      <c r="L124" s="110"/>
      <c r="M124" s="111"/>
      <c r="N124" s="44"/>
      <c r="O124" s="45"/>
      <c r="P124" s="33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</row>
    <row r="125" spans="1:37" ht="12.75">
      <c r="A125" s="105"/>
      <c r="B125" s="106"/>
      <c r="C125" s="107"/>
      <c r="D125" s="108"/>
      <c r="E125" s="105"/>
      <c r="F125" s="109"/>
      <c r="G125" s="110"/>
      <c r="H125" s="110"/>
      <c r="I125" s="110"/>
      <c r="J125" s="110"/>
      <c r="K125" s="110"/>
      <c r="L125" s="110"/>
      <c r="M125" s="111"/>
      <c r="N125" s="44"/>
      <c r="O125" s="45"/>
      <c r="P125" s="33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</row>
    <row r="126" spans="1:37" ht="12.75">
      <c r="A126" s="105"/>
      <c r="B126" s="106"/>
      <c r="C126" s="107"/>
      <c r="D126" s="108"/>
      <c r="E126" s="105"/>
      <c r="F126" s="109"/>
      <c r="G126" s="110"/>
      <c r="H126" s="110"/>
      <c r="I126" s="110"/>
      <c r="J126" s="110"/>
      <c r="K126" s="110"/>
      <c r="L126" s="110"/>
      <c r="M126" s="111"/>
      <c r="N126" s="44"/>
      <c r="O126" s="45"/>
      <c r="P126" s="33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</row>
    <row r="127" spans="1:37" ht="12.75">
      <c r="A127" s="105"/>
      <c r="B127" s="106"/>
      <c r="C127" s="107"/>
      <c r="D127" s="108"/>
      <c r="E127" s="105"/>
      <c r="F127" s="109"/>
      <c r="G127" s="110"/>
      <c r="H127" s="110"/>
      <c r="I127" s="110"/>
      <c r="J127" s="110"/>
      <c r="K127" s="110"/>
      <c r="L127" s="110"/>
      <c r="M127" s="111"/>
      <c r="N127" s="44"/>
      <c r="O127" s="45"/>
      <c r="P127" s="33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</row>
    <row r="128" spans="1:37" ht="12.75">
      <c r="A128" s="105"/>
      <c r="B128" s="106"/>
      <c r="C128" s="107"/>
      <c r="D128" s="108"/>
      <c r="E128" s="105"/>
      <c r="F128" s="109"/>
      <c r="G128" s="110"/>
      <c r="H128" s="110"/>
      <c r="I128" s="110"/>
      <c r="J128" s="110"/>
      <c r="K128" s="110"/>
      <c r="L128" s="110"/>
      <c r="M128" s="111"/>
      <c r="N128" s="44"/>
      <c r="O128" s="45"/>
      <c r="P128" s="33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</row>
    <row r="129" spans="1:37" ht="12.75">
      <c r="A129" s="105"/>
      <c r="B129" s="106"/>
      <c r="C129" s="107"/>
      <c r="D129" s="108"/>
      <c r="E129" s="105"/>
      <c r="F129" s="109"/>
      <c r="G129" s="110"/>
      <c r="H129" s="110"/>
      <c r="I129" s="110"/>
      <c r="J129" s="110"/>
      <c r="K129" s="110"/>
      <c r="L129" s="110"/>
      <c r="M129" s="111"/>
      <c r="N129" s="44"/>
      <c r="O129" s="45"/>
      <c r="P129" s="33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</row>
    <row r="130" spans="1:37" ht="12.75">
      <c r="A130" s="105"/>
      <c r="B130" s="106"/>
      <c r="C130" s="107"/>
      <c r="D130" s="108"/>
      <c r="E130" s="105"/>
      <c r="F130" s="109"/>
      <c r="G130" s="110"/>
      <c r="H130" s="110"/>
      <c r="I130" s="110"/>
      <c r="J130" s="110"/>
      <c r="K130" s="110"/>
      <c r="L130" s="110"/>
      <c r="M130" s="111"/>
      <c r="N130" s="44"/>
      <c r="O130" s="45"/>
      <c r="P130" s="33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</row>
    <row r="131" spans="1:37" ht="12.75">
      <c r="A131" s="105"/>
      <c r="B131" s="106"/>
      <c r="C131" s="107"/>
      <c r="D131" s="108"/>
      <c r="E131" s="105"/>
      <c r="F131" s="109"/>
      <c r="G131" s="110"/>
      <c r="H131" s="110"/>
      <c r="I131" s="110"/>
      <c r="J131" s="110"/>
      <c r="K131" s="110"/>
      <c r="L131" s="110"/>
      <c r="M131" s="111"/>
      <c r="N131" s="44"/>
      <c r="O131" s="45"/>
      <c r="P131" s="33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</row>
    <row r="132" spans="1:37" ht="12.75">
      <c r="A132" s="105"/>
      <c r="B132" s="106"/>
      <c r="C132" s="107"/>
      <c r="D132" s="108"/>
      <c r="E132" s="105"/>
      <c r="F132" s="109"/>
      <c r="G132" s="110"/>
      <c r="H132" s="110"/>
      <c r="I132" s="110"/>
      <c r="J132" s="110"/>
      <c r="K132" s="110"/>
      <c r="L132" s="110"/>
      <c r="M132" s="111"/>
      <c r="N132" s="44"/>
      <c r="O132" s="45"/>
      <c r="P132" s="33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</row>
    <row r="133" spans="1:37" ht="12.75">
      <c r="A133" s="105"/>
      <c r="B133" s="106"/>
      <c r="C133" s="107"/>
      <c r="D133" s="108"/>
      <c r="E133" s="105"/>
      <c r="F133" s="109"/>
      <c r="G133" s="110"/>
      <c r="H133" s="110"/>
      <c r="I133" s="110"/>
      <c r="J133" s="110"/>
      <c r="K133" s="110"/>
      <c r="L133" s="110"/>
      <c r="M133" s="111"/>
      <c r="N133" s="44"/>
      <c r="O133" s="45"/>
      <c r="P133" s="33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</row>
    <row r="134" spans="1:37" ht="12.75">
      <c r="A134" s="105"/>
      <c r="B134" s="106"/>
      <c r="C134" s="107"/>
      <c r="D134" s="108"/>
      <c r="E134" s="105"/>
      <c r="F134" s="109"/>
      <c r="G134" s="110"/>
      <c r="H134" s="110"/>
      <c r="I134" s="110"/>
      <c r="J134" s="110"/>
      <c r="K134" s="110"/>
      <c r="L134" s="110"/>
      <c r="M134" s="111"/>
      <c r="N134" s="44"/>
      <c r="O134" s="45"/>
      <c r="P134" s="33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</row>
    <row r="135" spans="1:37" ht="12.75">
      <c r="A135" s="105"/>
      <c r="B135" s="106"/>
      <c r="C135" s="107"/>
      <c r="D135" s="108"/>
      <c r="E135" s="105"/>
      <c r="F135" s="109"/>
      <c r="G135" s="110"/>
      <c r="H135" s="110"/>
      <c r="I135" s="110"/>
      <c r="J135" s="110"/>
      <c r="K135" s="110"/>
      <c r="L135" s="110"/>
      <c r="M135" s="111"/>
      <c r="N135" s="44"/>
      <c r="O135" s="45"/>
      <c r="P135" s="33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</row>
    <row r="136" spans="1:37" ht="12.75">
      <c r="A136" s="105"/>
      <c r="B136" s="106"/>
      <c r="C136" s="107"/>
      <c r="D136" s="108"/>
      <c r="E136" s="105"/>
      <c r="F136" s="109"/>
      <c r="G136" s="110"/>
      <c r="H136" s="110"/>
      <c r="I136" s="110"/>
      <c r="J136" s="110"/>
      <c r="K136" s="110"/>
      <c r="L136" s="110"/>
      <c r="M136" s="111"/>
      <c r="N136" s="44"/>
      <c r="O136" s="45"/>
      <c r="P136" s="33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</row>
    <row r="137" spans="1:37" ht="12.75">
      <c r="A137" s="105"/>
      <c r="B137" s="106"/>
      <c r="C137" s="107"/>
      <c r="D137" s="108"/>
      <c r="E137" s="105"/>
      <c r="F137" s="109"/>
      <c r="G137" s="110"/>
      <c r="H137" s="110"/>
      <c r="I137" s="110"/>
      <c r="J137" s="110"/>
      <c r="K137" s="110"/>
      <c r="L137" s="110"/>
      <c r="M137" s="111"/>
      <c r="N137" s="44"/>
      <c r="O137" s="45"/>
      <c r="P137" s="33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</row>
    <row r="138" spans="1:37" ht="12.75">
      <c r="A138" s="105"/>
      <c r="B138" s="106"/>
      <c r="C138" s="107"/>
      <c r="D138" s="108"/>
      <c r="E138" s="105"/>
      <c r="F138" s="109"/>
      <c r="G138" s="110"/>
      <c r="H138" s="110"/>
      <c r="I138" s="110"/>
      <c r="J138" s="110"/>
      <c r="K138" s="110"/>
      <c r="L138" s="110"/>
      <c r="M138" s="111"/>
      <c r="N138" s="44"/>
      <c r="O138" s="45"/>
      <c r="P138" s="33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</row>
    <row r="139" spans="1:37" ht="12.75">
      <c r="A139" s="105"/>
      <c r="B139" s="106"/>
      <c r="C139" s="107"/>
      <c r="D139" s="108"/>
      <c r="E139" s="105"/>
      <c r="F139" s="109"/>
      <c r="G139" s="110"/>
      <c r="H139" s="110"/>
      <c r="I139" s="110"/>
      <c r="J139" s="110"/>
      <c r="K139" s="110"/>
      <c r="L139" s="110"/>
      <c r="M139" s="111"/>
      <c r="N139" s="44"/>
      <c r="O139" s="45"/>
      <c r="P139" s="33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</row>
    <row r="140" spans="1:37" ht="12.75">
      <c r="A140" s="105"/>
      <c r="B140" s="106"/>
      <c r="C140" s="107"/>
      <c r="D140" s="108"/>
      <c r="E140" s="105"/>
      <c r="F140" s="109"/>
      <c r="G140" s="110"/>
      <c r="H140" s="110"/>
      <c r="I140" s="110"/>
      <c r="J140" s="110"/>
      <c r="K140" s="110"/>
      <c r="L140" s="110"/>
      <c r="M140" s="111"/>
      <c r="N140" s="44"/>
      <c r="O140" s="45"/>
      <c r="P140" s="33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</row>
    <row r="141" spans="1:37" ht="12.75">
      <c r="A141" s="105"/>
      <c r="B141" s="106"/>
      <c r="C141" s="107"/>
      <c r="D141" s="108"/>
      <c r="E141" s="105"/>
      <c r="F141" s="109"/>
      <c r="G141" s="110"/>
      <c r="H141" s="110"/>
      <c r="I141" s="110"/>
      <c r="J141" s="110"/>
      <c r="K141" s="110"/>
      <c r="L141" s="110"/>
      <c r="M141" s="111"/>
      <c r="N141" s="44"/>
      <c r="O141" s="45"/>
      <c r="P141" s="33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</row>
    <row r="142" spans="1:37" ht="12.75">
      <c r="A142" s="105"/>
      <c r="B142" s="106"/>
      <c r="C142" s="107"/>
      <c r="D142" s="108"/>
      <c r="E142" s="105"/>
      <c r="F142" s="109"/>
      <c r="G142" s="110"/>
      <c r="H142" s="110"/>
      <c r="I142" s="110"/>
      <c r="J142" s="110"/>
      <c r="K142" s="110"/>
      <c r="L142" s="110"/>
      <c r="M142" s="111"/>
      <c r="N142" s="44"/>
      <c r="O142" s="45"/>
      <c r="P142" s="33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</row>
    <row r="143" spans="1:37" ht="12.75">
      <c r="A143" s="105"/>
      <c r="B143" s="106"/>
      <c r="C143" s="107"/>
      <c r="D143" s="108"/>
      <c r="E143" s="105"/>
      <c r="F143" s="109"/>
      <c r="G143" s="110"/>
      <c r="H143" s="110"/>
      <c r="I143" s="110"/>
      <c r="J143" s="110"/>
      <c r="K143" s="110"/>
      <c r="L143" s="110"/>
      <c r="M143" s="111"/>
      <c r="N143" s="44"/>
      <c r="O143" s="45"/>
      <c r="P143" s="33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</row>
    <row r="144" spans="1:37" ht="12.75">
      <c r="A144" s="105"/>
      <c r="B144" s="106"/>
      <c r="C144" s="107"/>
      <c r="D144" s="108"/>
      <c r="E144" s="105"/>
      <c r="F144" s="109"/>
      <c r="G144" s="110"/>
      <c r="H144" s="110"/>
      <c r="I144" s="110"/>
      <c r="J144" s="110"/>
      <c r="K144" s="110"/>
      <c r="L144" s="110"/>
      <c r="M144" s="111"/>
      <c r="N144" s="44"/>
      <c r="O144" s="45"/>
      <c r="P144" s="33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</row>
    <row r="145" spans="1:37" ht="12.75">
      <c r="A145" s="105"/>
      <c r="B145" s="106"/>
      <c r="C145" s="107"/>
      <c r="D145" s="108"/>
      <c r="E145" s="105"/>
      <c r="F145" s="109"/>
      <c r="G145" s="110"/>
      <c r="H145" s="110"/>
      <c r="I145" s="110"/>
      <c r="J145" s="110"/>
      <c r="K145" s="110"/>
      <c r="L145" s="110"/>
      <c r="M145" s="111"/>
      <c r="N145" s="44"/>
      <c r="O145" s="45"/>
      <c r="P145" s="33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</row>
    <row r="146" spans="1:37" ht="12.75">
      <c r="A146" s="105"/>
      <c r="B146" s="106"/>
      <c r="C146" s="107"/>
      <c r="D146" s="108"/>
      <c r="E146" s="105"/>
      <c r="F146" s="109"/>
      <c r="G146" s="110"/>
      <c r="H146" s="110"/>
      <c r="I146" s="110"/>
      <c r="J146" s="110"/>
      <c r="K146" s="110"/>
      <c r="L146" s="110"/>
      <c r="M146" s="111"/>
      <c r="N146" s="44"/>
      <c r="O146" s="45"/>
      <c r="P146" s="33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</row>
    <row r="147" spans="1:37" ht="12.75">
      <c r="A147" s="105"/>
      <c r="B147" s="106"/>
      <c r="C147" s="107"/>
      <c r="D147" s="108"/>
      <c r="E147" s="105"/>
      <c r="F147" s="109"/>
      <c r="G147" s="110"/>
      <c r="H147" s="110"/>
      <c r="I147" s="110"/>
      <c r="J147" s="110"/>
      <c r="K147" s="110"/>
      <c r="L147" s="110"/>
      <c r="M147" s="111"/>
      <c r="N147" s="44"/>
      <c r="O147" s="45"/>
      <c r="P147" s="33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</row>
    <row r="148" spans="1:37" ht="12.75">
      <c r="A148" s="105"/>
      <c r="B148" s="106"/>
      <c r="C148" s="107"/>
      <c r="D148" s="108"/>
      <c r="E148" s="105"/>
      <c r="F148" s="109"/>
      <c r="G148" s="110"/>
      <c r="H148" s="110"/>
      <c r="I148" s="110"/>
      <c r="J148" s="110"/>
      <c r="K148" s="110"/>
      <c r="L148" s="110"/>
      <c r="M148" s="111"/>
      <c r="N148" s="44"/>
      <c r="O148" s="45"/>
      <c r="P148" s="33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</row>
    <row r="149" spans="1:37" ht="12.75">
      <c r="A149" s="105"/>
      <c r="B149" s="106"/>
      <c r="C149" s="107"/>
      <c r="D149" s="108"/>
      <c r="E149" s="105"/>
      <c r="F149" s="109"/>
      <c r="G149" s="110"/>
      <c r="H149" s="110"/>
      <c r="I149" s="110"/>
      <c r="J149" s="110"/>
      <c r="K149" s="110"/>
      <c r="L149" s="110"/>
      <c r="M149" s="111"/>
      <c r="N149" s="44"/>
      <c r="O149" s="45"/>
      <c r="P149" s="33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</row>
    <row r="150" spans="1:37" ht="12.75">
      <c r="A150" s="105"/>
      <c r="B150" s="106"/>
      <c r="C150" s="107"/>
      <c r="D150" s="108"/>
      <c r="E150" s="105"/>
      <c r="F150" s="109"/>
      <c r="G150" s="110"/>
      <c r="H150" s="110"/>
      <c r="I150" s="110"/>
      <c r="J150" s="110"/>
      <c r="K150" s="110"/>
      <c r="L150" s="110"/>
      <c r="M150" s="111"/>
      <c r="N150" s="44"/>
      <c r="O150" s="45"/>
      <c r="P150" s="33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</row>
    <row r="151" spans="1:37" ht="12.75">
      <c r="A151" s="105"/>
      <c r="B151" s="106"/>
      <c r="C151" s="107"/>
      <c r="D151" s="108"/>
      <c r="E151" s="105"/>
      <c r="F151" s="109"/>
      <c r="G151" s="110"/>
      <c r="H151" s="110"/>
      <c r="I151" s="110"/>
      <c r="J151" s="110"/>
      <c r="K151" s="110"/>
      <c r="L151" s="110"/>
      <c r="M151" s="111"/>
      <c r="N151" s="44"/>
      <c r="O151" s="45"/>
      <c r="P151" s="33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</row>
    <row r="152" spans="1:37" ht="12.75">
      <c r="A152" s="105"/>
      <c r="B152" s="106"/>
      <c r="C152" s="107"/>
      <c r="D152" s="108"/>
      <c r="E152" s="105"/>
      <c r="F152" s="109"/>
      <c r="G152" s="110"/>
      <c r="H152" s="110"/>
      <c r="I152" s="110"/>
      <c r="J152" s="110"/>
      <c r="K152" s="110"/>
      <c r="L152" s="110"/>
      <c r="M152" s="111"/>
      <c r="N152" s="44"/>
      <c r="O152" s="45"/>
      <c r="P152" s="33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</row>
    <row r="153" spans="1:37" ht="12.75">
      <c r="A153" s="105"/>
      <c r="B153" s="106"/>
      <c r="C153" s="107"/>
      <c r="D153" s="108"/>
      <c r="E153" s="105"/>
      <c r="F153" s="109"/>
      <c r="G153" s="110"/>
      <c r="H153" s="110"/>
      <c r="I153" s="110"/>
      <c r="J153" s="110"/>
      <c r="K153" s="110"/>
      <c r="L153" s="110"/>
      <c r="M153" s="111"/>
      <c r="N153" s="44"/>
      <c r="O153" s="45"/>
      <c r="P153" s="33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</row>
    <row r="154" spans="1:37" ht="12.75">
      <c r="A154" s="105"/>
      <c r="B154" s="106"/>
      <c r="C154" s="107"/>
      <c r="D154" s="108"/>
      <c r="E154" s="105"/>
      <c r="F154" s="109"/>
      <c r="G154" s="110"/>
      <c r="H154" s="110"/>
      <c r="I154" s="110"/>
      <c r="J154" s="110"/>
      <c r="K154" s="110"/>
      <c r="L154" s="110"/>
      <c r="M154" s="111"/>
      <c r="N154" s="44"/>
      <c r="O154" s="45"/>
      <c r="P154" s="33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</row>
    <row r="155" spans="1:37" ht="12.75">
      <c r="A155" s="105"/>
      <c r="B155" s="106"/>
      <c r="C155" s="107"/>
      <c r="D155" s="108"/>
      <c r="E155" s="105"/>
      <c r="F155" s="109"/>
      <c r="G155" s="110"/>
      <c r="H155" s="110"/>
      <c r="I155" s="110"/>
      <c r="J155" s="110"/>
      <c r="K155" s="110"/>
      <c r="L155" s="110"/>
      <c r="M155" s="111"/>
      <c r="N155" s="44"/>
      <c r="O155" s="45"/>
      <c r="P155" s="33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</row>
    <row r="156" spans="1:37" ht="12.75">
      <c r="A156" s="105"/>
      <c r="B156" s="106"/>
      <c r="C156" s="107"/>
      <c r="D156" s="108"/>
      <c r="E156" s="105"/>
      <c r="F156" s="109"/>
      <c r="G156" s="110"/>
      <c r="H156" s="110"/>
      <c r="I156" s="110"/>
      <c r="J156" s="110"/>
      <c r="K156" s="110"/>
      <c r="L156" s="110"/>
      <c r="M156" s="111"/>
      <c r="N156" s="44"/>
      <c r="O156" s="45"/>
      <c r="P156" s="33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</row>
    <row r="157" spans="1:37" ht="12.75">
      <c r="A157" s="105"/>
      <c r="B157" s="106"/>
      <c r="C157" s="107"/>
      <c r="D157" s="108"/>
      <c r="E157" s="105"/>
      <c r="F157" s="109"/>
      <c r="G157" s="110"/>
      <c r="H157" s="110"/>
      <c r="I157" s="110"/>
      <c r="J157" s="110"/>
      <c r="K157" s="110"/>
      <c r="L157" s="110"/>
      <c r="M157" s="111"/>
      <c r="N157" s="44"/>
      <c r="O157" s="45"/>
      <c r="P157" s="33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</row>
    <row r="158" spans="1:37" ht="12.75">
      <c r="A158" s="105"/>
      <c r="B158" s="106"/>
      <c r="C158" s="107"/>
      <c r="D158" s="108"/>
      <c r="E158" s="105"/>
      <c r="F158" s="109"/>
      <c r="G158" s="110"/>
      <c r="H158" s="110"/>
      <c r="I158" s="110"/>
      <c r="J158" s="110"/>
      <c r="K158" s="110"/>
      <c r="L158" s="110"/>
      <c r="M158" s="111"/>
      <c r="N158" s="44"/>
      <c r="O158" s="45"/>
      <c r="P158" s="33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</row>
    <row r="159" spans="1:37" ht="12.75">
      <c r="A159" s="105"/>
      <c r="B159" s="106"/>
      <c r="C159" s="107"/>
      <c r="D159" s="108"/>
      <c r="E159" s="105"/>
      <c r="F159" s="109"/>
      <c r="G159" s="110"/>
      <c r="H159" s="110"/>
      <c r="I159" s="110"/>
      <c r="J159" s="110"/>
      <c r="K159" s="110"/>
      <c r="L159" s="110"/>
      <c r="M159" s="111"/>
      <c r="N159" s="44"/>
      <c r="O159" s="45"/>
      <c r="P159" s="33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</row>
    <row r="160" spans="1:37" ht="12.75">
      <c r="A160" s="105"/>
      <c r="B160" s="106"/>
      <c r="C160" s="107"/>
      <c r="D160" s="108"/>
      <c r="E160" s="105"/>
      <c r="F160" s="109"/>
      <c r="G160" s="110"/>
      <c r="H160" s="110"/>
      <c r="I160" s="110"/>
      <c r="J160" s="110"/>
      <c r="K160" s="110"/>
      <c r="L160" s="110"/>
      <c r="M160" s="111"/>
      <c r="N160" s="44"/>
      <c r="O160" s="45"/>
      <c r="P160" s="33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</row>
    <row r="161" spans="1:37" ht="12.75">
      <c r="A161" s="105"/>
      <c r="B161" s="106"/>
      <c r="C161" s="107"/>
      <c r="D161" s="108"/>
      <c r="E161" s="105"/>
      <c r="F161" s="109"/>
      <c r="G161" s="110"/>
      <c r="H161" s="110"/>
      <c r="I161" s="110"/>
      <c r="J161" s="110"/>
      <c r="K161" s="110"/>
      <c r="L161" s="110"/>
      <c r="M161" s="111"/>
      <c r="N161" s="44"/>
      <c r="O161" s="45"/>
      <c r="P161" s="33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</row>
    <row r="162" spans="1:37" ht="12.75">
      <c r="A162" s="105"/>
      <c r="B162" s="106"/>
      <c r="C162" s="107"/>
      <c r="D162" s="108"/>
      <c r="E162" s="105"/>
      <c r="F162" s="109"/>
      <c r="G162" s="110"/>
      <c r="H162" s="110"/>
      <c r="I162" s="110"/>
      <c r="J162" s="110"/>
      <c r="K162" s="110"/>
      <c r="L162" s="110"/>
      <c r="M162" s="111"/>
      <c r="N162" s="44"/>
      <c r="O162" s="45"/>
      <c r="P162" s="33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</row>
    <row r="163" spans="1:37" ht="12.75">
      <c r="A163" s="105"/>
      <c r="B163" s="106"/>
      <c r="C163" s="107"/>
      <c r="D163" s="108"/>
      <c r="E163" s="105"/>
      <c r="F163" s="109"/>
      <c r="G163" s="110"/>
      <c r="H163" s="110"/>
      <c r="I163" s="110"/>
      <c r="J163" s="110"/>
      <c r="K163" s="110"/>
      <c r="L163" s="110"/>
      <c r="M163" s="111"/>
      <c r="N163" s="44"/>
      <c r="O163" s="45"/>
      <c r="P163" s="33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</row>
    <row r="164" spans="1:37" ht="12.75">
      <c r="A164" s="105"/>
      <c r="B164" s="106"/>
      <c r="C164" s="107"/>
      <c r="D164" s="108"/>
      <c r="E164" s="105"/>
      <c r="F164" s="109"/>
      <c r="G164" s="110"/>
      <c r="H164" s="110"/>
      <c r="I164" s="110"/>
      <c r="J164" s="110"/>
      <c r="K164" s="110"/>
      <c r="L164" s="110"/>
      <c r="M164" s="111"/>
      <c r="N164" s="44"/>
      <c r="O164" s="45"/>
      <c r="P164" s="33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</row>
    <row r="165" spans="1:37" ht="12.75">
      <c r="A165" s="105"/>
      <c r="B165" s="106"/>
      <c r="C165" s="107"/>
      <c r="D165" s="108"/>
      <c r="E165" s="105"/>
      <c r="F165" s="109"/>
      <c r="G165" s="110"/>
      <c r="H165" s="110"/>
      <c r="I165" s="110"/>
      <c r="J165" s="110"/>
      <c r="K165" s="110"/>
      <c r="L165" s="110"/>
      <c r="M165" s="111"/>
      <c r="N165" s="44"/>
      <c r="O165" s="45"/>
      <c r="P165" s="33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</row>
    <row r="166" spans="1:37" ht="12.75">
      <c r="A166" s="105"/>
      <c r="B166" s="106"/>
      <c r="C166" s="107"/>
      <c r="D166" s="108"/>
      <c r="E166" s="105"/>
      <c r="F166" s="109"/>
      <c r="G166" s="110"/>
      <c r="H166" s="110"/>
      <c r="I166" s="110"/>
      <c r="J166" s="110"/>
      <c r="K166" s="110"/>
      <c r="L166" s="110"/>
      <c r="M166" s="111"/>
      <c r="N166" s="44"/>
      <c r="O166" s="45"/>
      <c r="P166" s="33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</row>
    <row r="167" spans="1:37" ht="12.75">
      <c r="A167" s="105"/>
      <c r="B167" s="106"/>
      <c r="C167" s="107"/>
      <c r="D167" s="108"/>
      <c r="E167" s="105"/>
      <c r="F167" s="109"/>
      <c r="G167" s="110"/>
      <c r="H167" s="110"/>
      <c r="I167" s="110"/>
      <c r="J167" s="110"/>
      <c r="K167" s="110"/>
      <c r="L167" s="110"/>
      <c r="M167" s="111"/>
      <c r="N167" s="44"/>
      <c r="O167" s="45"/>
      <c r="P167" s="33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</row>
    <row r="168" spans="1:37" ht="12.75">
      <c r="A168" s="105"/>
      <c r="B168" s="106"/>
      <c r="C168" s="107"/>
      <c r="D168" s="108"/>
      <c r="E168" s="105"/>
      <c r="F168" s="109"/>
      <c r="G168" s="110"/>
      <c r="H168" s="110"/>
      <c r="I168" s="110"/>
      <c r="J168" s="110"/>
      <c r="K168" s="110"/>
      <c r="L168" s="110"/>
      <c r="M168" s="111"/>
      <c r="N168" s="44"/>
      <c r="O168" s="45"/>
      <c r="P168" s="33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</row>
    <row r="169" spans="1:37" ht="12.75">
      <c r="A169" s="105"/>
      <c r="B169" s="106"/>
      <c r="C169" s="107"/>
      <c r="D169" s="108"/>
      <c r="E169" s="105"/>
      <c r="F169" s="109"/>
      <c r="G169" s="110"/>
      <c r="H169" s="110"/>
      <c r="I169" s="110"/>
      <c r="J169" s="110"/>
      <c r="K169" s="110"/>
      <c r="L169" s="110"/>
      <c r="M169" s="111"/>
      <c r="N169" s="44"/>
      <c r="O169" s="45"/>
      <c r="P169" s="33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</row>
    <row r="170" spans="1:37" ht="12.75">
      <c r="A170" s="105"/>
      <c r="B170" s="106"/>
      <c r="C170" s="107"/>
      <c r="D170" s="108"/>
      <c r="E170" s="105"/>
      <c r="F170" s="109"/>
      <c r="G170" s="110"/>
      <c r="H170" s="110"/>
      <c r="I170" s="110"/>
      <c r="J170" s="110"/>
      <c r="K170" s="110"/>
      <c r="L170" s="110"/>
      <c r="M170" s="111"/>
      <c r="N170" s="44"/>
      <c r="O170" s="45"/>
      <c r="P170" s="33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</row>
    <row r="171" spans="1:37" ht="12.75">
      <c r="A171" s="105"/>
      <c r="B171" s="106"/>
      <c r="C171" s="107"/>
      <c r="D171" s="108"/>
      <c r="E171" s="105"/>
      <c r="F171" s="109"/>
      <c r="G171" s="110"/>
      <c r="H171" s="110"/>
      <c r="I171" s="110"/>
      <c r="J171" s="110"/>
      <c r="K171" s="110"/>
      <c r="L171" s="110"/>
      <c r="M171" s="111"/>
      <c r="N171" s="44"/>
      <c r="O171" s="45"/>
      <c r="P171" s="33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</row>
    <row r="172" spans="1:37" ht="12.75">
      <c r="A172" s="105"/>
      <c r="B172" s="106"/>
      <c r="C172" s="107"/>
      <c r="D172" s="108"/>
      <c r="E172" s="105"/>
      <c r="F172" s="109"/>
      <c r="G172" s="110"/>
      <c r="H172" s="110"/>
      <c r="I172" s="110"/>
      <c r="J172" s="110"/>
      <c r="K172" s="110"/>
      <c r="L172" s="110"/>
      <c r="M172" s="111"/>
      <c r="N172" s="44"/>
      <c r="O172" s="45"/>
      <c r="P172" s="33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</row>
    <row r="173" spans="1:37" ht="12.75">
      <c r="A173" s="105"/>
      <c r="B173" s="106"/>
      <c r="C173" s="107"/>
      <c r="D173" s="108"/>
      <c r="E173" s="105"/>
      <c r="F173" s="109"/>
      <c r="G173" s="110"/>
      <c r="H173" s="110"/>
      <c r="I173" s="110"/>
      <c r="J173" s="110"/>
      <c r="K173" s="110"/>
      <c r="L173" s="110"/>
      <c r="M173" s="111"/>
      <c r="N173" s="44"/>
      <c r="O173" s="45"/>
      <c r="P173" s="33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</row>
    <row r="174" spans="1:37" ht="12.75">
      <c r="A174" s="105"/>
      <c r="B174" s="106"/>
      <c r="C174" s="107"/>
      <c r="D174" s="108"/>
      <c r="E174" s="105"/>
      <c r="F174" s="109"/>
      <c r="G174" s="110"/>
      <c r="H174" s="110"/>
      <c r="I174" s="110"/>
      <c r="J174" s="110"/>
      <c r="K174" s="110"/>
      <c r="L174" s="110"/>
      <c r="M174" s="111"/>
      <c r="N174" s="44"/>
      <c r="O174" s="45"/>
      <c r="P174" s="33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</row>
    <row r="175" spans="1:37" ht="12.75">
      <c r="A175" s="105"/>
      <c r="B175" s="106"/>
      <c r="C175" s="107"/>
      <c r="D175" s="108"/>
      <c r="E175" s="105"/>
      <c r="F175" s="109"/>
      <c r="G175" s="110"/>
      <c r="H175" s="110"/>
      <c r="I175" s="110"/>
      <c r="J175" s="110"/>
      <c r="K175" s="110"/>
      <c r="L175" s="110"/>
      <c r="M175" s="111"/>
      <c r="N175" s="44"/>
      <c r="O175" s="45"/>
      <c r="P175" s="33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</row>
    <row r="176" spans="1:37" ht="12.75">
      <c r="A176" s="105"/>
      <c r="B176" s="106"/>
      <c r="C176" s="107"/>
      <c r="D176" s="108"/>
      <c r="E176" s="105"/>
      <c r="F176" s="109"/>
      <c r="G176" s="110"/>
      <c r="H176" s="110"/>
      <c r="I176" s="110"/>
      <c r="J176" s="110"/>
      <c r="K176" s="110"/>
      <c r="L176" s="110"/>
      <c r="M176" s="111"/>
      <c r="N176" s="44"/>
      <c r="O176" s="45"/>
      <c r="P176" s="33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</row>
    <row r="177" spans="1:37" ht="12.75">
      <c r="A177" s="105"/>
      <c r="B177" s="106"/>
      <c r="C177" s="107"/>
      <c r="D177" s="108"/>
      <c r="E177" s="105"/>
      <c r="F177" s="109"/>
      <c r="G177" s="110"/>
      <c r="H177" s="110"/>
      <c r="I177" s="110"/>
      <c r="J177" s="110"/>
      <c r="K177" s="110"/>
      <c r="L177" s="110"/>
      <c r="M177" s="111"/>
      <c r="N177" s="44"/>
      <c r="O177" s="45"/>
      <c r="P177" s="33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</row>
    <row r="178" spans="1:37" ht="12.75">
      <c r="A178" s="105"/>
      <c r="B178" s="106"/>
      <c r="C178" s="107"/>
      <c r="D178" s="108"/>
      <c r="E178" s="105"/>
      <c r="F178" s="109"/>
      <c r="G178" s="110"/>
      <c r="H178" s="110"/>
      <c r="I178" s="110"/>
      <c r="J178" s="110"/>
      <c r="K178" s="110"/>
      <c r="L178" s="110"/>
      <c r="M178" s="111"/>
      <c r="N178" s="44"/>
      <c r="O178" s="45"/>
      <c r="P178" s="33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</row>
    <row r="179" spans="1:37" ht="12.75">
      <c r="A179" s="105"/>
      <c r="B179" s="106"/>
      <c r="C179" s="107"/>
      <c r="D179" s="108"/>
      <c r="E179" s="105"/>
      <c r="F179" s="109"/>
      <c r="G179" s="110"/>
      <c r="H179" s="110"/>
      <c r="I179" s="110"/>
      <c r="J179" s="110"/>
      <c r="K179" s="110"/>
      <c r="L179" s="110"/>
      <c r="M179" s="111"/>
      <c r="N179" s="44"/>
      <c r="O179" s="45"/>
      <c r="P179" s="33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</row>
    <row r="180" spans="1:37" ht="12.75">
      <c r="A180" s="105"/>
      <c r="B180" s="106"/>
      <c r="C180" s="107"/>
      <c r="D180" s="108"/>
      <c r="E180" s="105"/>
      <c r="F180" s="109"/>
      <c r="G180" s="110"/>
      <c r="H180" s="110"/>
      <c r="I180" s="110"/>
      <c r="J180" s="110"/>
      <c r="K180" s="110"/>
      <c r="L180" s="110"/>
      <c r="M180" s="111"/>
      <c r="N180" s="44"/>
      <c r="O180" s="45"/>
      <c r="P180" s="33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</row>
    <row r="181" spans="1:37" ht="12.75">
      <c r="A181" s="105"/>
      <c r="B181" s="106"/>
      <c r="C181" s="107"/>
      <c r="D181" s="108"/>
      <c r="E181" s="105"/>
      <c r="F181" s="109"/>
      <c r="G181" s="110"/>
      <c r="H181" s="110"/>
      <c r="I181" s="110"/>
      <c r="J181" s="110"/>
      <c r="K181" s="110"/>
      <c r="L181" s="110"/>
      <c r="M181" s="111"/>
      <c r="N181" s="44"/>
      <c r="O181" s="45"/>
      <c r="P181" s="33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</row>
    <row r="182" spans="1:37" ht="12.75">
      <c r="A182" s="105"/>
      <c r="B182" s="106"/>
      <c r="C182" s="107"/>
      <c r="D182" s="108"/>
      <c r="E182" s="105"/>
      <c r="F182" s="109"/>
      <c r="G182" s="110"/>
      <c r="H182" s="110"/>
      <c r="I182" s="110"/>
      <c r="J182" s="110"/>
      <c r="K182" s="110"/>
      <c r="L182" s="110"/>
      <c r="M182" s="111"/>
      <c r="N182" s="44"/>
      <c r="O182" s="45"/>
      <c r="P182" s="33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</row>
    <row r="183" spans="1:37" ht="12.75">
      <c r="A183" s="105"/>
      <c r="B183" s="106"/>
      <c r="C183" s="107"/>
      <c r="D183" s="108"/>
      <c r="E183" s="105"/>
      <c r="F183" s="109"/>
      <c r="G183" s="110"/>
      <c r="H183" s="110"/>
      <c r="I183" s="110"/>
      <c r="J183" s="110"/>
      <c r="K183" s="110"/>
      <c r="L183" s="110"/>
      <c r="M183" s="111"/>
      <c r="N183" s="44"/>
      <c r="O183" s="45"/>
      <c r="P183" s="33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</row>
    <row r="184" spans="1:37" ht="12.75">
      <c r="A184" s="105"/>
      <c r="B184" s="106"/>
      <c r="C184" s="107"/>
      <c r="D184" s="108"/>
      <c r="E184" s="105"/>
      <c r="F184" s="109"/>
      <c r="G184" s="110"/>
      <c r="H184" s="110"/>
      <c r="I184" s="110"/>
      <c r="J184" s="110"/>
      <c r="K184" s="110"/>
      <c r="L184" s="110"/>
      <c r="M184" s="111"/>
      <c r="N184" s="44"/>
      <c r="O184" s="45"/>
      <c r="P184" s="33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</row>
    <row r="185" spans="1:37" ht="12.75">
      <c r="A185" s="105"/>
      <c r="B185" s="106"/>
      <c r="C185" s="107"/>
      <c r="D185" s="108"/>
      <c r="E185" s="105"/>
      <c r="F185" s="109"/>
      <c r="G185" s="110"/>
      <c r="H185" s="110"/>
      <c r="I185" s="110"/>
      <c r="J185" s="110"/>
      <c r="K185" s="110"/>
      <c r="L185" s="110"/>
      <c r="M185" s="111"/>
      <c r="N185" s="44"/>
      <c r="O185" s="45"/>
      <c r="P185" s="33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</row>
    <row r="186" spans="1:37" ht="12.75">
      <c r="A186" s="105"/>
      <c r="B186" s="106"/>
      <c r="C186" s="107"/>
      <c r="D186" s="108"/>
      <c r="E186" s="105"/>
      <c r="F186" s="109"/>
      <c r="G186" s="110"/>
      <c r="H186" s="110"/>
      <c r="I186" s="110"/>
      <c r="J186" s="110"/>
      <c r="K186" s="110"/>
      <c r="L186" s="110"/>
      <c r="M186" s="111"/>
      <c r="N186" s="44"/>
      <c r="O186" s="45"/>
      <c r="P186" s="33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</row>
    <row r="187" spans="1:37" ht="12.75">
      <c r="A187" s="105"/>
      <c r="B187" s="106"/>
      <c r="C187" s="107"/>
      <c r="D187" s="108"/>
      <c r="E187" s="105"/>
      <c r="F187" s="109"/>
      <c r="G187" s="110"/>
      <c r="H187" s="110"/>
      <c r="I187" s="110"/>
      <c r="J187" s="110"/>
      <c r="K187" s="110"/>
      <c r="L187" s="110"/>
      <c r="M187" s="111"/>
      <c r="N187" s="44"/>
      <c r="O187" s="45"/>
      <c r="P187" s="33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</row>
    <row r="188" spans="1:37" ht="12.75">
      <c r="A188" s="105"/>
      <c r="B188" s="106"/>
      <c r="C188" s="107"/>
      <c r="D188" s="108"/>
      <c r="E188" s="105"/>
      <c r="F188" s="109"/>
      <c r="G188" s="110"/>
      <c r="H188" s="110"/>
      <c r="I188" s="110"/>
      <c r="J188" s="110"/>
      <c r="K188" s="110"/>
      <c r="L188" s="110"/>
      <c r="M188" s="111"/>
      <c r="N188" s="44"/>
      <c r="O188" s="45"/>
      <c r="P188" s="33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</row>
    <row r="189" spans="1:37" ht="12.75">
      <c r="A189" s="105"/>
      <c r="B189" s="106"/>
      <c r="C189" s="107"/>
      <c r="D189" s="108"/>
      <c r="E189" s="105"/>
      <c r="F189" s="109"/>
      <c r="G189" s="110"/>
      <c r="H189" s="110"/>
      <c r="I189" s="110"/>
      <c r="J189" s="110"/>
      <c r="K189" s="110"/>
      <c r="L189" s="110"/>
      <c r="M189" s="111"/>
      <c r="N189" s="44"/>
      <c r="O189" s="45"/>
      <c r="P189" s="33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</row>
    <row r="190" spans="1:37" ht="12.75">
      <c r="A190" s="105"/>
      <c r="B190" s="106"/>
      <c r="C190" s="107"/>
      <c r="D190" s="108"/>
      <c r="E190" s="105"/>
      <c r="F190" s="109"/>
      <c r="G190" s="110"/>
      <c r="H190" s="110"/>
      <c r="I190" s="110"/>
      <c r="J190" s="110"/>
      <c r="K190" s="110"/>
      <c r="L190" s="110"/>
      <c r="M190" s="111"/>
      <c r="N190" s="44"/>
      <c r="O190" s="45"/>
      <c r="P190" s="33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</row>
    <row r="191" spans="1:37" ht="12.75">
      <c r="A191" s="105"/>
      <c r="B191" s="106"/>
      <c r="C191" s="107"/>
      <c r="D191" s="108"/>
      <c r="E191" s="105"/>
      <c r="F191" s="109"/>
      <c r="G191" s="110"/>
      <c r="H191" s="110"/>
      <c r="I191" s="110"/>
      <c r="J191" s="110"/>
      <c r="K191" s="110"/>
      <c r="L191" s="110"/>
      <c r="M191" s="111"/>
      <c r="N191" s="44"/>
      <c r="O191" s="45"/>
      <c r="P191" s="33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</row>
    <row r="192" spans="1:37" ht="12.75">
      <c r="A192" s="105"/>
      <c r="B192" s="106"/>
      <c r="C192" s="107"/>
      <c r="D192" s="108"/>
      <c r="E192" s="105"/>
      <c r="F192" s="109"/>
      <c r="G192" s="110"/>
      <c r="H192" s="110"/>
      <c r="I192" s="110"/>
      <c r="J192" s="110"/>
      <c r="K192" s="110"/>
      <c r="L192" s="110"/>
      <c r="M192" s="111"/>
      <c r="N192" s="44"/>
      <c r="O192" s="45"/>
      <c r="P192" s="33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</row>
    <row r="193" spans="1:37" ht="12.75">
      <c r="A193" s="105"/>
      <c r="B193" s="106"/>
      <c r="C193" s="107"/>
      <c r="D193" s="108"/>
      <c r="E193" s="105"/>
      <c r="F193" s="109"/>
      <c r="G193" s="110"/>
      <c r="H193" s="110"/>
      <c r="I193" s="110"/>
      <c r="J193" s="110"/>
      <c r="K193" s="110"/>
      <c r="L193" s="110"/>
      <c r="M193" s="111"/>
      <c r="N193" s="44"/>
      <c r="O193" s="45"/>
      <c r="P193" s="33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</row>
    <row r="194" spans="1:37" ht="12.75">
      <c r="A194" s="105"/>
      <c r="B194" s="106"/>
      <c r="C194" s="107"/>
      <c r="D194" s="108"/>
      <c r="E194" s="105"/>
      <c r="F194" s="109"/>
      <c r="G194" s="110"/>
      <c r="H194" s="110"/>
      <c r="I194" s="110"/>
      <c r="J194" s="110"/>
      <c r="K194" s="110"/>
      <c r="L194" s="110"/>
      <c r="M194" s="111"/>
      <c r="N194" s="44"/>
      <c r="O194" s="45"/>
      <c r="P194" s="33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</row>
    <row r="195" spans="1:37" ht="12.75">
      <c r="A195" s="105"/>
      <c r="B195" s="106"/>
      <c r="C195" s="107"/>
      <c r="D195" s="108"/>
      <c r="E195" s="105"/>
      <c r="F195" s="109"/>
      <c r="G195" s="110"/>
      <c r="H195" s="110"/>
      <c r="I195" s="110"/>
      <c r="J195" s="110"/>
      <c r="K195" s="110"/>
      <c r="L195" s="110"/>
      <c r="M195" s="111"/>
      <c r="N195" s="44"/>
      <c r="O195" s="45"/>
      <c r="P195" s="33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</row>
    <row r="196" spans="1:37" ht="12.75">
      <c r="A196" s="105"/>
      <c r="B196" s="106"/>
      <c r="C196" s="107"/>
      <c r="D196" s="108"/>
      <c r="E196" s="105"/>
      <c r="F196" s="109"/>
      <c r="G196" s="110"/>
      <c r="H196" s="110"/>
      <c r="I196" s="110"/>
      <c r="J196" s="110"/>
      <c r="K196" s="110"/>
      <c r="L196" s="110"/>
      <c r="M196" s="111"/>
      <c r="N196" s="44"/>
      <c r="O196" s="45"/>
      <c r="P196" s="33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</row>
    <row r="197" spans="1:37" ht="12.75">
      <c r="A197" s="105"/>
      <c r="B197" s="106"/>
      <c r="C197" s="107"/>
      <c r="D197" s="108"/>
      <c r="E197" s="105"/>
      <c r="F197" s="109"/>
      <c r="G197" s="110"/>
      <c r="H197" s="110"/>
      <c r="I197" s="110"/>
      <c r="J197" s="110"/>
      <c r="K197" s="110"/>
      <c r="L197" s="110"/>
      <c r="M197" s="111"/>
      <c r="N197" s="44"/>
      <c r="O197" s="45"/>
      <c r="P197" s="33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</row>
    <row r="198" spans="1:37" ht="12.75">
      <c r="A198" s="105"/>
      <c r="B198" s="106"/>
      <c r="C198" s="107"/>
      <c r="D198" s="108"/>
      <c r="E198" s="105"/>
      <c r="F198" s="109"/>
      <c r="G198" s="110"/>
      <c r="H198" s="110"/>
      <c r="I198" s="110"/>
      <c r="J198" s="110"/>
      <c r="K198" s="110"/>
      <c r="L198" s="110"/>
      <c r="M198" s="111"/>
      <c r="N198" s="44"/>
      <c r="O198" s="45"/>
      <c r="P198" s="33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</row>
    <row r="199" spans="1:37" ht="12.75">
      <c r="A199" s="105"/>
      <c r="B199" s="106"/>
      <c r="C199" s="107"/>
      <c r="D199" s="108"/>
      <c r="E199" s="105"/>
      <c r="F199" s="109"/>
      <c r="G199" s="110"/>
      <c r="H199" s="110"/>
      <c r="I199" s="110"/>
      <c r="J199" s="110"/>
      <c r="K199" s="110"/>
      <c r="L199" s="110"/>
      <c r="M199" s="111"/>
      <c r="N199" s="44"/>
      <c r="O199" s="45"/>
      <c r="P199" s="33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</row>
    <row r="200" spans="1:37" ht="12.75">
      <c r="A200" s="105"/>
      <c r="B200" s="106"/>
      <c r="C200" s="107"/>
      <c r="D200" s="108"/>
      <c r="E200" s="105"/>
      <c r="F200" s="109"/>
      <c r="G200" s="110"/>
      <c r="H200" s="110"/>
      <c r="I200" s="110"/>
      <c r="J200" s="110"/>
      <c r="K200" s="110"/>
      <c r="L200" s="110"/>
      <c r="M200" s="111"/>
      <c r="N200" s="44"/>
      <c r="O200" s="45"/>
      <c r="P200" s="33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</row>
    <row r="201" spans="1:37" ht="12.75">
      <c r="A201" s="105"/>
      <c r="B201" s="106"/>
      <c r="C201" s="107"/>
      <c r="D201" s="108"/>
      <c r="E201" s="105"/>
      <c r="F201" s="109"/>
      <c r="G201" s="110"/>
      <c r="H201" s="110"/>
      <c r="I201" s="110"/>
      <c r="J201" s="110"/>
      <c r="K201" s="110"/>
      <c r="L201" s="110"/>
      <c r="M201" s="111"/>
      <c r="N201" s="44"/>
      <c r="O201" s="45"/>
      <c r="P201" s="33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</row>
    <row r="202" spans="1:37" ht="12.75">
      <c r="A202" s="105"/>
      <c r="B202" s="106"/>
      <c r="C202" s="107"/>
      <c r="D202" s="108"/>
      <c r="E202" s="105"/>
      <c r="F202" s="109"/>
      <c r="G202" s="110"/>
      <c r="H202" s="110"/>
      <c r="I202" s="110"/>
      <c r="J202" s="110"/>
      <c r="K202" s="110"/>
      <c r="L202" s="110"/>
      <c r="M202" s="111"/>
      <c r="N202" s="44"/>
      <c r="O202" s="45"/>
      <c r="P202" s="33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</row>
    <row r="203" spans="1:37" ht="12.75">
      <c r="A203" s="105"/>
      <c r="B203" s="106"/>
      <c r="C203" s="107"/>
      <c r="D203" s="108"/>
      <c r="E203" s="105"/>
      <c r="F203" s="109"/>
      <c r="G203" s="110"/>
      <c r="H203" s="110"/>
      <c r="I203" s="110"/>
      <c r="J203" s="110"/>
      <c r="K203" s="110"/>
      <c r="L203" s="110"/>
      <c r="M203" s="111"/>
      <c r="N203" s="44"/>
      <c r="O203" s="45"/>
      <c r="P203" s="33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</row>
    <row r="204" spans="1:37" ht="12.75">
      <c r="A204" s="105"/>
      <c r="B204" s="106"/>
      <c r="C204" s="107"/>
      <c r="D204" s="108"/>
      <c r="E204" s="105"/>
      <c r="F204" s="109"/>
      <c r="G204" s="110"/>
      <c r="H204" s="110"/>
      <c r="I204" s="110"/>
      <c r="J204" s="110"/>
      <c r="K204" s="110"/>
      <c r="L204" s="110"/>
      <c r="M204" s="111"/>
      <c r="N204" s="44"/>
      <c r="O204" s="45"/>
      <c r="P204" s="33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</row>
    <row r="205" spans="1:37" ht="12.75">
      <c r="A205" s="105"/>
      <c r="B205" s="106"/>
      <c r="C205" s="107"/>
      <c r="D205" s="108"/>
      <c r="E205" s="105"/>
      <c r="F205" s="109"/>
      <c r="G205" s="110"/>
      <c r="H205" s="110"/>
      <c r="I205" s="110"/>
      <c r="J205" s="110"/>
      <c r="K205" s="110"/>
      <c r="L205" s="110"/>
      <c r="M205" s="111"/>
      <c r="N205" s="44"/>
      <c r="O205" s="45"/>
      <c r="P205" s="33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</row>
    <row r="206" spans="1:37" ht="12.75">
      <c r="A206" s="105"/>
      <c r="B206" s="106"/>
      <c r="C206" s="107"/>
      <c r="D206" s="108"/>
      <c r="E206" s="105"/>
      <c r="F206" s="109"/>
      <c r="G206" s="110"/>
      <c r="H206" s="110"/>
      <c r="I206" s="110"/>
      <c r="J206" s="110"/>
      <c r="K206" s="110"/>
      <c r="L206" s="110"/>
      <c r="M206" s="111"/>
      <c r="N206" s="44"/>
      <c r="O206" s="45"/>
      <c r="P206" s="33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</row>
    <row r="207" spans="1:37" ht="12.75">
      <c r="A207" s="105"/>
      <c r="B207" s="106"/>
      <c r="C207" s="107"/>
      <c r="D207" s="108"/>
      <c r="E207" s="105"/>
      <c r="F207" s="109"/>
      <c r="G207" s="110"/>
      <c r="H207" s="110"/>
      <c r="I207" s="110"/>
      <c r="J207" s="110"/>
      <c r="K207" s="110"/>
      <c r="L207" s="110"/>
      <c r="M207" s="111"/>
      <c r="N207" s="44"/>
      <c r="O207" s="45"/>
      <c r="P207" s="33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</row>
    <row r="208" spans="1:37" ht="12.75">
      <c r="A208" s="105"/>
      <c r="B208" s="106"/>
      <c r="C208" s="107"/>
      <c r="D208" s="108"/>
      <c r="E208" s="105"/>
      <c r="F208" s="109"/>
      <c r="G208" s="110"/>
      <c r="H208" s="110"/>
      <c r="I208" s="110"/>
      <c r="J208" s="110"/>
      <c r="K208" s="110"/>
      <c r="L208" s="110"/>
      <c r="M208" s="111"/>
      <c r="N208" s="44"/>
      <c r="O208" s="45"/>
      <c r="P208" s="33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</row>
    <row r="209" spans="1:37" ht="12.75">
      <c r="A209" s="105"/>
      <c r="B209" s="106"/>
      <c r="C209" s="107"/>
      <c r="D209" s="108"/>
      <c r="E209" s="105"/>
      <c r="F209" s="109"/>
      <c r="G209" s="110"/>
      <c r="H209" s="110"/>
      <c r="I209" s="110"/>
      <c r="J209" s="110"/>
      <c r="K209" s="110"/>
      <c r="L209" s="110"/>
      <c r="M209" s="111"/>
      <c r="N209" s="44"/>
      <c r="O209" s="45"/>
      <c r="P209" s="33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</row>
    <row r="210" spans="1:37" ht="12.75">
      <c r="A210" s="105"/>
      <c r="B210" s="106"/>
      <c r="C210" s="107"/>
      <c r="D210" s="108"/>
      <c r="E210" s="105"/>
      <c r="F210" s="109"/>
      <c r="G210" s="110"/>
      <c r="H210" s="110"/>
      <c r="I210" s="110"/>
      <c r="J210" s="110"/>
      <c r="K210" s="110"/>
      <c r="L210" s="110"/>
      <c r="M210" s="111"/>
      <c r="N210" s="44"/>
      <c r="O210" s="45"/>
      <c r="P210" s="33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 s="32"/>
    </row>
    <row r="211" spans="1:37" ht="12.75">
      <c r="A211" s="105"/>
      <c r="B211" s="106"/>
      <c r="C211" s="107"/>
      <c r="D211" s="108"/>
      <c r="E211" s="105"/>
      <c r="F211" s="109"/>
      <c r="G211" s="110"/>
      <c r="H211" s="110"/>
      <c r="I211" s="110"/>
      <c r="J211" s="110"/>
      <c r="K211" s="110"/>
      <c r="L211" s="110"/>
      <c r="M211" s="111"/>
      <c r="N211" s="44"/>
      <c r="O211" s="45"/>
      <c r="P211" s="33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 s="32"/>
    </row>
    <row r="212" spans="1:37" ht="12.75">
      <c r="A212" s="105"/>
      <c r="B212" s="106"/>
      <c r="C212" s="107"/>
      <c r="D212" s="108"/>
      <c r="E212" s="105"/>
      <c r="F212" s="109"/>
      <c r="G212" s="110"/>
      <c r="H212" s="110"/>
      <c r="I212" s="110"/>
      <c r="J212" s="110"/>
      <c r="K212" s="110"/>
      <c r="L212" s="110"/>
      <c r="M212" s="111"/>
      <c r="N212" s="44"/>
      <c r="O212" s="45"/>
      <c r="P212" s="33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</row>
    <row r="213" spans="1:37" ht="12.75">
      <c r="A213" s="105"/>
      <c r="B213" s="106"/>
      <c r="C213" s="107"/>
      <c r="D213" s="108"/>
      <c r="E213" s="105"/>
      <c r="F213" s="109"/>
      <c r="G213" s="110"/>
      <c r="H213" s="110"/>
      <c r="I213" s="110"/>
      <c r="J213" s="110"/>
      <c r="K213" s="110"/>
      <c r="L213" s="110"/>
      <c r="M213" s="111"/>
      <c r="N213" s="44"/>
      <c r="O213" s="45"/>
      <c r="P213" s="33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</row>
    <row r="214" spans="1:37" ht="12.75">
      <c r="A214" s="105"/>
      <c r="B214" s="106"/>
      <c r="C214" s="107"/>
      <c r="D214" s="108"/>
      <c r="E214" s="105"/>
      <c r="F214" s="109"/>
      <c r="G214" s="110"/>
      <c r="H214" s="110"/>
      <c r="I214" s="110"/>
      <c r="J214" s="110"/>
      <c r="K214" s="110"/>
      <c r="L214" s="110"/>
      <c r="M214" s="111"/>
      <c r="N214" s="44"/>
      <c r="O214" s="45"/>
      <c r="P214" s="33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</row>
    <row r="215" spans="1:37" ht="12.75">
      <c r="A215" s="105"/>
      <c r="B215" s="106"/>
      <c r="C215" s="107"/>
      <c r="D215" s="108"/>
      <c r="E215" s="105"/>
      <c r="F215" s="109"/>
      <c r="G215" s="110"/>
      <c r="H215" s="110"/>
      <c r="I215" s="110"/>
      <c r="J215" s="110"/>
      <c r="K215" s="110"/>
      <c r="L215" s="110"/>
      <c r="M215" s="111"/>
      <c r="N215" s="44"/>
      <c r="O215" s="45"/>
      <c r="P215" s="33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 s="32"/>
    </row>
    <row r="216" spans="1:37" ht="12.75">
      <c r="A216" s="105"/>
      <c r="B216" s="106"/>
      <c r="C216" s="107"/>
      <c r="D216" s="108"/>
      <c r="E216" s="105"/>
      <c r="F216" s="109"/>
      <c r="G216" s="110"/>
      <c r="H216" s="110"/>
      <c r="I216" s="110"/>
      <c r="J216" s="110"/>
      <c r="K216" s="110"/>
      <c r="L216" s="110"/>
      <c r="M216" s="111"/>
      <c r="N216" s="44"/>
      <c r="O216" s="45"/>
      <c r="P216" s="33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 s="32"/>
    </row>
    <row r="217" spans="1:37" ht="12.75">
      <c r="A217" s="105"/>
      <c r="B217" s="106"/>
      <c r="C217" s="107"/>
      <c r="D217" s="108"/>
      <c r="E217" s="105"/>
      <c r="F217" s="109"/>
      <c r="G217" s="110"/>
      <c r="H217" s="110"/>
      <c r="I217" s="110"/>
      <c r="J217" s="110"/>
      <c r="K217" s="110"/>
      <c r="L217" s="110"/>
      <c r="M217" s="111"/>
      <c r="N217" s="44"/>
      <c r="O217" s="45"/>
      <c r="P217" s="33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 s="32"/>
    </row>
    <row r="218" spans="1:37" ht="12.75">
      <c r="A218" s="105"/>
      <c r="B218" s="106"/>
      <c r="C218" s="107"/>
      <c r="D218" s="108"/>
      <c r="E218" s="105"/>
      <c r="F218" s="109"/>
      <c r="G218" s="110"/>
      <c r="H218" s="110"/>
      <c r="I218" s="110"/>
      <c r="J218" s="110"/>
      <c r="K218" s="110"/>
      <c r="L218" s="110"/>
      <c r="M218" s="111"/>
      <c r="N218" s="44"/>
      <c r="O218" s="45"/>
      <c r="P218" s="33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</row>
    <row r="219" spans="1:37" ht="12.75">
      <c r="A219" s="105"/>
      <c r="B219" s="106"/>
      <c r="C219" s="107"/>
      <c r="D219" s="108"/>
      <c r="E219" s="105"/>
      <c r="F219" s="109"/>
      <c r="G219" s="110"/>
      <c r="H219" s="110"/>
      <c r="I219" s="110"/>
      <c r="J219" s="110"/>
      <c r="K219" s="110"/>
      <c r="L219" s="110"/>
      <c r="M219" s="111"/>
      <c r="N219" s="44"/>
      <c r="O219" s="45"/>
      <c r="P219" s="33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  <c r="AK219" s="32"/>
    </row>
    <row r="220" spans="1:37" ht="12.75">
      <c r="A220" s="105"/>
      <c r="B220" s="106"/>
      <c r="C220" s="107"/>
      <c r="D220" s="108"/>
      <c r="E220" s="105"/>
      <c r="F220" s="109"/>
      <c r="G220" s="110"/>
      <c r="H220" s="110"/>
      <c r="I220" s="110"/>
      <c r="J220" s="110"/>
      <c r="K220" s="110"/>
      <c r="L220" s="110"/>
      <c r="M220" s="111"/>
      <c r="N220" s="44"/>
      <c r="O220" s="45"/>
      <c r="P220" s="33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 s="32"/>
    </row>
    <row r="221" spans="1:37" ht="12.75">
      <c r="A221" s="105"/>
      <c r="B221" s="106"/>
      <c r="C221" s="107"/>
      <c r="D221" s="108"/>
      <c r="E221" s="105"/>
      <c r="F221" s="109"/>
      <c r="G221" s="110"/>
      <c r="H221" s="110"/>
      <c r="I221" s="110"/>
      <c r="J221" s="110"/>
      <c r="K221" s="110"/>
      <c r="L221" s="110"/>
      <c r="M221" s="111"/>
      <c r="N221" s="44"/>
      <c r="O221" s="45"/>
      <c r="P221" s="33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</row>
    <row r="222" spans="1:37" ht="12.75">
      <c r="A222" s="105"/>
      <c r="B222" s="106"/>
      <c r="C222" s="107"/>
      <c r="D222" s="108"/>
      <c r="E222" s="105"/>
      <c r="F222" s="109"/>
      <c r="G222" s="110"/>
      <c r="H222" s="110"/>
      <c r="I222" s="110"/>
      <c r="J222" s="110"/>
      <c r="K222" s="110"/>
      <c r="L222" s="110"/>
      <c r="M222" s="111"/>
      <c r="N222" s="44"/>
      <c r="O222" s="45"/>
      <c r="P222" s="33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2"/>
      <c r="AI222" s="32"/>
      <c r="AJ222" s="32"/>
      <c r="AK222" s="32"/>
    </row>
    <row r="223" spans="1:37" ht="12.75">
      <c r="A223" s="105"/>
      <c r="B223" s="106"/>
      <c r="C223" s="107"/>
      <c r="D223" s="108"/>
      <c r="E223" s="105"/>
      <c r="F223" s="109"/>
      <c r="G223" s="110"/>
      <c r="H223" s="110"/>
      <c r="I223" s="110"/>
      <c r="J223" s="110"/>
      <c r="K223" s="110"/>
      <c r="L223" s="110"/>
      <c r="M223" s="111"/>
      <c r="N223" s="44"/>
      <c r="O223" s="45"/>
      <c r="P223" s="33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</row>
    <row r="224" spans="1:37" ht="12.75">
      <c r="A224" s="105"/>
      <c r="B224" s="106"/>
      <c r="C224" s="107"/>
      <c r="D224" s="108"/>
      <c r="E224" s="105"/>
      <c r="F224" s="109"/>
      <c r="G224" s="110"/>
      <c r="H224" s="110"/>
      <c r="I224" s="110"/>
      <c r="J224" s="110"/>
      <c r="K224" s="110"/>
      <c r="L224" s="110"/>
      <c r="M224" s="111"/>
      <c r="N224" s="44"/>
      <c r="O224" s="45"/>
      <c r="P224" s="33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</row>
    <row r="225" spans="1:37" ht="12.75">
      <c r="A225" s="105"/>
      <c r="B225" s="106"/>
      <c r="C225" s="107"/>
      <c r="D225" s="108"/>
      <c r="E225" s="105"/>
      <c r="F225" s="109"/>
      <c r="G225" s="110"/>
      <c r="H225" s="110"/>
      <c r="I225" s="110"/>
      <c r="J225" s="110"/>
      <c r="K225" s="110"/>
      <c r="L225" s="110"/>
      <c r="M225" s="111"/>
      <c r="N225" s="44"/>
      <c r="O225" s="45"/>
      <c r="P225" s="33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  <c r="AK225" s="32"/>
    </row>
    <row r="226" spans="1:37" ht="12.75">
      <c r="A226" s="105"/>
      <c r="B226" s="106"/>
      <c r="C226" s="107"/>
      <c r="D226" s="108"/>
      <c r="E226" s="105"/>
      <c r="F226" s="109"/>
      <c r="G226" s="110"/>
      <c r="H226" s="110"/>
      <c r="I226" s="110"/>
      <c r="J226" s="110"/>
      <c r="K226" s="110"/>
      <c r="L226" s="110"/>
      <c r="M226" s="111"/>
      <c r="N226" s="44"/>
      <c r="O226" s="45"/>
      <c r="P226" s="33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  <c r="AK226" s="32"/>
    </row>
    <row r="227" spans="1:37" ht="12.75">
      <c r="A227" s="105"/>
      <c r="B227" s="106"/>
      <c r="C227" s="107"/>
      <c r="D227" s="108"/>
      <c r="E227" s="105"/>
      <c r="F227" s="109"/>
      <c r="G227" s="110"/>
      <c r="H227" s="110"/>
      <c r="I227" s="110"/>
      <c r="J227" s="110"/>
      <c r="K227" s="110"/>
      <c r="L227" s="110"/>
      <c r="M227" s="111"/>
      <c r="N227" s="44"/>
      <c r="O227" s="45"/>
      <c r="P227" s="33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  <c r="AK227" s="32"/>
    </row>
    <row r="228" spans="1:37" ht="12.75">
      <c r="A228" s="105"/>
      <c r="B228" s="106"/>
      <c r="C228" s="107"/>
      <c r="D228" s="108"/>
      <c r="E228" s="105"/>
      <c r="F228" s="109"/>
      <c r="G228" s="110"/>
      <c r="H228" s="110"/>
      <c r="I228" s="110"/>
      <c r="J228" s="110"/>
      <c r="K228" s="110"/>
      <c r="L228" s="110"/>
      <c r="M228" s="111"/>
      <c r="N228" s="44"/>
      <c r="O228" s="45"/>
      <c r="P228" s="33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AI228" s="32"/>
      <c r="AJ228" s="32"/>
      <c r="AK228" s="32"/>
    </row>
    <row r="229" spans="1:37" ht="12.75">
      <c r="A229" s="105"/>
      <c r="B229" s="106"/>
      <c r="C229" s="107"/>
      <c r="D229" s="108"/>
      <c r="E229" s="105"/>
      <c r="F229" s="109"/>
      <c r="G229" s="110"/>
      <c r="H229" s="110"/>
      <c r="I229" s="110"/>
      <c r="J229" s="110"/>
      <c r="K229" s="110"/>
      <c r="L229" s="110"/>
      <c r="M229" s="111"/>
      <c r="N229" s="44"/>
      <c r="O229" s="45"/>
      <c r="P229" s="33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</row>
    <row r="230" spans="1:37" ht="12.75">
      <c r="A230" s="105"/>
      <c r="B230" s="106"/>
      <c r="C230" s="107"/>
      <c r="D230" s="108"/>
      <c r="E230" s="105"/>
      <c r="F230" s="109"/>
      <c r="G230" s="110"/>
      <c r="H230" s="110"/>
      <c r="I230" s="110"/>
      <c r="J230" s="110"/>
      <c r="K230" s="110"/>
      <c r="L230" s="110"/>
      <c r="M230" s="111"/>
      <c r="N230" s="44"/>
      <c r="O230" s="45"/>
      <c r="P230" s="33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  <c r="AG230" s="32"/>
      <c r="AH230" s="32"/>
      <c r="AI230" s="32"/>
      <c r="AJ230" s="32"/>
      <c r="AK230" s="32"/>
    </row>
    <row r="231" spans="1:37" ht="12.75">
      <c r="A231" s="105"/>
      <c r="B231" s="106"/>
      <c r="C231" s="107"/>
      <c r="D231" s="108"/>
      <c r="E231" s="105"/>
      <c r="F231" s="109"/>
      <c r="G231" s="110"/>
      <c r="H231" s="110"/>
      <c r="I231" s="110"/>
      <c r="J231" s="110"/>
      <c r="K231" s="110"/>
      <c r="L231" s="110"/>
      <c r="M231" s="111"/>
      <c r="N231" s="44"/>
      <c r="O231" s="45"/>
      <c r="P231" s="33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  <c r="AK231" s="32"/>
    </row>
    <row r="232" spans="1:37" ht="12.75">
      <c r="A232" s="105"/>
      <c r="B232" s="106"/>
      <c r="C232" s="107"/>
      <c r="D232" s="108"/>
      <c r="E232" s="105"/>
      <c r="F232" s="109"/>
      <c r="G232" s="110"/>
      <c r="H232" s="110"/>
      <c r="I232" s="110"/>
      <c r="J232" s="110"/>
      <c r="K232" s="110"/>
      <c r="L232" s="110"/>
      <c r="M232" s="111"/>
      <c r="N232" s="44"/>
      <c r="O232" s="45"/>
      <c r="P232" s="33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</row>
    <row r="233" spans="1:37" ht="12.75">
      <c r="A233" s="105"/>
      <c r="B233" s="106"/>
      <c r="C233" s="107"/>
      <c r="D233" s="108"/>
      <c r="E233" s="105"/>
      <c r="F233" s="109"/>
      <c r="G233" s="110"/>
      <c r="H233" s="110"/>
      <c r="I233" s="110"/>
      <c r="J233" s="110"/>
      <c r="K233" s="110"/>
      <c r="L233" s="110"/>
      <c r="M233" s="111"/>
      <c r="N233" s="44"/>
      <c r="O233" s="45"/>
      <c r="P233" s="33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</row>
    <row r="234" spans="1:37" ht="12.75">
      <c r="A234" s="105"/>
      <c r="B234" s="106"/>
      <c r="C234" s="107"/>
      <c r="D234" s="108"/>
      <c r="E234" s="105"/>
      <c r="F234" s="109"/>
      <c r="G234" s="110"/>
      <c r="H234" s="110"/>
      <c r="I234" s="110"/>
      <c r="J234" s="110"/>
      <c r="K234" s="110"/>
      <c r="L234" s="110"/>
      <c r="M234" s="111"/>
      <c r="N234" s="44"/>
      <c r="O234" s="45"/>
      <c r="P234" s="33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2"/>
      <c r="AI234" s="32"/>
      <c r="AJ234" s="32"/>
      <c r="AK234" s="32"/>
    </row>
    <row r="235" spans="1:37" ht="12.75">
      <c r="A235" s="105"/>
      <c r="B235" s="106"/>
      <c r="C235" s="107"/>
      <c r="D235" s="108"/>
      <c r="E235" s="105"/>
      <c r="F235" s="109"/>
      <c r="G235" s="110"/>
      <c r="H235" s="110"/>
      <c r="I235" s="110"/>
      <c r="J235" s="110"/>
      <c r="K235" s="110"/>
      <c r="L235" s="110"/>
      <c r="M235" s="111"/>
      <c r="N235" s="44"/>
      <c r="O235" s="45"/>
      <c r="P235" s="33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  <c r="AJ235" s="32"/>
      <c r="AK235" s="32"/>
    </row>
    <row r="236" spans="1:37" ht="12.75">
      <c r="A236" s="105"/>
      <c r="B236" s="106"/>
      <c r="C236" s="107"/>
      <c r="D236" s="108"/>
      <c r="E236" s="105"/>
      <c r="F236" s="109"/>
      <c r="G236" s="110"/>
      <c r="H236" s="110"/>
      <c r="I236" s="110"/>
      <c r="J236" s="110"/>
      <c r="K236" s="110"/>
      <c r="L236" s="110"/>
      <c r="M236" s="111"/>
      <c r="N236" s="44"/>
      <c r="O236" s="45"/>
      <c r="P236" s="33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</row>
    <row r="237" spans="1:37" ht="12.75">
      <c r="A237" s="105"/>
      <c r="B237" s="106"/>
      <c r="C237" s="107"/>
      <c r="D237" s="108"/>
      <c r="E237" s="105"/>
      <c r="F237" s="109"/>
      <c r="G237" s="110"/>
      <c r="H237" s="110"/>
      <c r="I237" s="110"/>
      <c r="J237" s="110"/>
      <c r="K237" s="110"/>
      <c r="L237" s="110"/>
      <c r="M237" s="111"/>
      <c r="N237" s="44"/>
      <c r="O237" s="45"/>
      <c r="P237" s="33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</row>
    <row r="238" spans="1:37" ht="12.75">
      <c r="A238" s="105"/>
      <c r="B238" s="106"/>
      <c r="C238" s="107"/>
      <c r="D238" s="108"/>
      <c r="E238" s="105"/>
      <c r="F238" s="109"/>
      <c r="G238" s="110"/>
      <c r="H238" s="110"/>
      <c r="I238" s="110"/>
      <c r="J238" s="110"/>
      <c r="K238" s="110"/>
      <c r="L238" s="110"/>
      <c r="M238" s="111"/>
      <c r="N238" s="44"/>
      <c r="O238" s="45"/>
      <c r="P238" s="33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</row>
    <row r="239" spans="1:37" ht="12.75">
      <c r="A239" s="105"/>
      <c r="B239" s="106"/>
      <c r="C239" s="107"/>
      <c r="D239" s="108"/>
      <c r="E239" s="105"/>
      <c r="F239" s="109"/>
      <c r="G239" s="110"/>
      <c r="H239" s="110"/>
      <c r="I239" s="110"/>
      <c r="J239" s="110"/>
      <c r="K239" s="110"/>
      <c r="L239" s="110"/>
      <c r="M239" s="111"/>
      <c r="N239" s="44"/>
      <c r="O239" s="45"/>
      <c r="P239" s="33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  <c r="AK239" s="32"/>
    </row>
    <row r="240" spans="1:37" ht="12.75">
      <c r="A240" s="105"/>
      <c r="B240" s="106"/>
      <c r="C240" s="107"/>
      <c r="D240" s="108"/>
      <c r="E240" s="105"/>
      <c r="F240" s="109"/>
      <c r="G240" s="110"/>
      <c r="H240" s="110"/>
      <c r="I240" s="110"/>
      <c r="J240" s="110"/>
      <c r="K240" s="110"/>
      <c r="L240" s="110"/>
      <c r="M240" s="111"/>
      <c r="N240" s="44"/>
      <c r="O240" s="45"/>
      <c r="P240" s="33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  <c r="AJ240" s="32"/>
      <c r="AK240" s="32"/>
    </row>
    <row r="241" spans="1:37" ht="12.75">
      <c r="A241" s="105"/>
      <c r="B241" s="106"/>
      <c r="C241" s="107"/>
      <c r="D241" s="108"/>
      <c r="E241" s="105"/>
      <c r="F241" s="109"/>
      <c r="G241" s="110"/>
      <c r="H241" s="110"/>
      <c r="I241" s="110"/>
      <c r="J241" s="110"/>
      <c r="K241" s="110"/>
      <c r="L241" s="110"/>
      <c r="M241" s="111"/>
      <c r="N241" s="44"/>
      <c r="O241" s="45"/>
      <c r="P241" s="33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  <c r="AK241" s="32"/>
    </row>
    <row r="242" spans="1:37" ht="12.75">
      <c r="A242" s="105"/>
      <c r="B242" s="106"/>
      <c r="C242" s="107"/>
      <c r="D242" s="108"/>
      <c r="E242" s="105"/>
      <c r="F242" s="109"/>
      <c r="G242" s="110"/>
      <c r="H242" s="110"/>
      <c r="I242" s="110"/>
      <c r="J242" s="110"/>
      <c r="K242" s="110"/>
      <c r="L242" s="110"/>
      <c r="M242" s="111"/>
      <c r="N242" s="44"/>
      <c r="O242" s="45"/>
      <c r="P242" s="33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</row>
    <row r="243" spans="1:37" ht="12.75">
      <c r="A243" s="105"/>
      <c r="B243" s="106"/>
      <c r="C243" s="107"/>
      <c r="D243" s="108"/>
      <c r="E243" s="105"/>
      <c r="F243" s="109"/>
      <c r="G243" s="110"/>
      <c r="H243" s="110"/>
      <c r="I243" s="110"/>
      <c r="J243" s="110"/>
      <c r="K243" s="110"/>
      <c r="L243" s="110"/>
      <c r="M243" s="111"/>
      <c r="N243" s="44"/>
      <c r="O243" s="45"/>
      <c r="P243" s="33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</row>
    <row r="244" spans="1:37" ht="12.75">
      <c r="A244" s="105"/>
      <c r="B244" s="106"/>
      <c r="C244" s="107"/>
      <c r="D244" s="108"/>
      <c r="E244" s="105"/>
      <c r="F244" s="109"/>
      <c r="G244" s="110"/>
      <c r="H244" s="110"/>
      <c r="I244" s="110"/>
      <c r="J244" s="110"/>
      <c r="K244" s="110"/>
      <c r="L244" s="110"/>
      <c r="M244" s="111"/>
      <c r="N244" s="44"/>
      <c r="O244" s="45"/>
      <c r="P244" s="33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</row>
    <row r="245" spans="1:37" ht="12.75">
      <c r="A245" s="105"/>
      <c r="B245" s="106"/>
      <c r="C245" s="107"/>
      <c r="D245" s="108"/>
      <c r="E245" s="105"/>
      <c r="F245" s="109"/>
      <c r="G245" s="110"/>
      <c r="H245" s="110"/>
      <c r="I245" s="110"/>
      <c r="J245" s="110"/>
      <c r="K245" s="110"/>
      <c r="L245" s="110"/>
      <c r="M245" s="111"/>
      <c r="N245" s="44"/>
      <c r="O245" s="45"/>
      <c r="P245" s="33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32"/>
      <c r="AI245" s="32"/>
      <c r="AJ245" s="32"/>
      <c r="AK245" s="32"/>
    </row>
    <row r="246" spans="1:37" ht="12.75">
      <c r="A246" s="105"/>
      <c r="B246" s="106"/>
      <c r="C246" s="107"/>
      <c r="D246" s="108"/>
      <c r="E246" s="105"/>
      <c r="F246" s="109"/>
      <c r="G246" s="110"/>
      <c r="H246" s="110"/>
      <c r="I246" s="110"/>
      <c r="J246" s="110"/>
      <c r="K246" s="110"/>
      <c r="L246" s="110"/>
      <c r="M246" s="111"/>
      <c r="N246" s="44"/>
      <c r="O246" s="45"/>
      <c r="P246" s="33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32"/>
      <c r="AI246" s="32"/>
      <c r="AJ246" s="32"/>
      <c r="AK246" s="32"/>
    </row>
    <row r="247" spans="1:37" ht="12.75">
      <c r="A247" s="105"/>
      <c r="B247" s="106"/>
      <c r="C247" s="107"/>
      <c r="D247" s="108"/>
      <c r="E247" s="105"/>
      <c r="F247" s="109"/>
      <c r="G247" s="110"/>
      <c r="H247" s="110"/>
      <c r="I247" s="110"/>
      <c r="J247" s="110"/>
      <c r="K247" s="110"/>
      <c r="L247" s="110"/>
      <c r="M247" s="111"/>
      <c r="N247" s="44"/>
      <c r="O247" s="45"/>
      <c r="P247" s="33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  <c r="AK247" s="32"/>
    </row>
    <row r="248" spans="1:37" ht="12.75">
      <c r="A248" s="105"/>
      <c r="B248" s="106"/>
      <c r="C248" s="107"/>
      <c r="D248" s="108"/>
      <c r="E248" s="105"/>
      <c r="F248" s="109"/>
      <c r="G248" s="110"/>
      <c r="H248" s="110"/>
      <c r="I248" s="110"/>
      <c r="J248" s="110"/>
      <c r="K248" s="110"/>
      <c r="L248" s="110"/>
      <c r="M248" s="111"/>
      <c r="N248" s="44"/>
      <c r="O248" s="45"/>
      <c r="P248" s="33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</row>
    <row r="249" spans="1:37" ht="12.75">
      <c r="A249" s="105"/>
      <c r="B249" s="106"/>
      <c r="C249" s="107"/>
      <c r="D249" s="108"/>
      <c r="E249" s="105"/>
      <c r="F249" s="109"/>
      <c r="G249" s="110"/>
      <c r="H249" s="110"/>
      <c r="I249" s="110"/>
      <c r="J249" s="110"/>
      <c r="K249" s="110"/>
      <c r="L249" s="110"/>
      <c r="M249" s="111"/>
      <c r="N249" s="44"/>
      <c r="O249" s="45"/>
      <c r="P249" s="33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  <c r="AK249" s="32"/>
    </row>
    <row r="250" spans="1:37" ht="12.75">
      <c r="A250" s="105"/>
      <c r="B250" s="106"/>
      <c r="C250" s="107"/>
      <c r="D250" s="108"/>
      <c r="E250" s="105"/>
      <c r="F250" s="109"/>
      <c r="G250" s="110"/>
      <c r="H250" s="110"/>
      <c r="I250" s="110"/>
      <c r="J250" s="110"/>
      <c r="K250" s="110"/>
      <c r="L250" s="110"/>
      <c r="M250" s="111"/>
      <c r="N250" s="44"/>
      <c r="O250" s="45"/>
      <c r="P250" s="33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  <c r="AK250" s="32"/>
    </row>
    <row r="251" spans="1:37" ht="12.75">
      <c r="A251" s="105"/>
      <c r="B251" s="106"/>
      <c r="C251" s="107"/>
      <c r="D251" s="108"/>
      <c r="E251" s="105"/>
      <c r="F251" s="109"/>
      <c r="G251" s="110"/>
      <c r="H251" s="110"/>
      <c r="I251" s="110"/>
      <c r="J251" s="110"/>
      <c r="K251" s="110"/>
      <c r="L251" s="110"/>
      <c r="M251" s="111"/>
      <c r="N251" s="44"/>
      <c r="O251" s="45"/>
      <c r="P251" s="33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  <c r="AK251" s="32"/>
    </row>
    <row r="252" spans="1:37" ht="12.75">
      <c r="A252" s="105"/>
      <c r="B252" s="106"/>
      <c r="C252" s="107"/>
      <c r="D252" s="108"/>
      <c r="E252" s="105"/>
      <c r="F252" s="109"/>
      <c r="G252" s="110"/>
      <c r="H252" s="110"/>
      <c r="I252" s="110"/>
      <c r="J252" s="110"/>
      <c r="K252" s="110"/>
      <c r="L252" s="110"/>
      <c r="M252" s="111"/>
      <c r="N252" s="44"/>
      <c r="O252" s="45"/>
      <c r="P252" s="33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2"/>
      <c r="AI252" s="32"/>
      <c r="AJ252" s="32"/>
      <c r="AK252" s="32"/>
    </row>
    <row r="253" spans="1:37" ht="12.75">
      <c r="A253" s="105"/>
      <c r="B253" s="106"/>
      <c r="C253" s="107"/>
      <c r="D253" s="108"/>
      <c r="E253" s="105"/>
      <c r="F253" s="109"/>
      <c r="G253" s="110"/>
      <c r="H253" s="110"/>
      <c r="I253" s="110"/>
      <c r="J253" s="110"/>
      <c r="K253" s="110"/>
      <c r="L253" s="110"/>
      <c r="M253" s="111"/>
      <c r="N253" s="44"/>
      <c r="O253" s="45"/>
      <c r="P253" s="33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AI253" s="32"/>
      <c r="AJ253" s="32"/>
      <c r="AK253" s="32"/>
    </row>
    <row r="254" spans="1:37" ht="12.75">
      <c r="A254" s="105"/>
      <c r="B254" s="106"/>
      <c r="C254" s="107"/>
      <c r="D254" s="108"/>
      <c r="E254" s="105"/>
      <c r="F254" s="109"/>
      <c r="G254" s="110"/>
      <c r="H254" s="110"/>
      <c r="I254" s="110"/>
      <c r="J254" s="110"/>
      <c r="K254" s="110"/>
      <c r="L254" s="110"/>
      <c r="M254" s="111"/>
      <c r="N254" s="44"/>
      <c r="O254" s="45"/>
      <c r="P254" s="33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  <c r="AJ254" s="32"/>
      <c r="AK254" s="32"/>
    </row>
    <row r="255" spans="1:37" ht="12.75">
      <c r="A255" s="105"/>
      <c r="B255" s="106"/>
      <c r="C255" s="107"/>
      <c r="D255" s="108"/>
      <c r="E255" s="105"/>
      <c r="F255" s="109"/>
      <c r="G255" s="110"/>
      <c r="H255" s="110"/>
      <c r="I255" s="110"/>
      <c r="J255" s="110"/>
      <c r="K255" s="110"/>
      <c r="L255" s="110"/>
      <c r="M255" s="111"/>
      <c r="N255" s="44"/>
      <c r="O255" s="45"/>
      <c r="P255" s="33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2"/>
      <c r="AJ255" s="32"/>
      <c r="AK255" s="32"/>
    </row>
    <row r="256" spans="1:37" ht="12.75">
      <c r="A256" s="105"/>
      <c r="B256" s="106"/>
      <c r="C256" s="107"/>
      <c r="D256" s="108"/>
      <c r="E256" s="105"/>
      <c r="F256" s="109"/>
      <c r="G256" s="110"/>
      <c r="H256" s="110"/>
      <c r="I256" s="110"/>
      <c r="J256" s="110"/>
      <c r="K256" s="110"/>
      <c r="L256" s="110"/>
      <c r="M256" s="111"/>
      <c r="N256" s="44"/>
      <c r="O256" s="45"/>
      <c r="P256" s="33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  <c r="AG256" s="32"/>
      <c r="AH256" s="32"/>
      <c r="AI256" s="32"/>
      <c r="AJ256" s="32"/>
      <c r="AK256" s="32"/>
    </row>
    <row r="257" spans="1:37" ht="12.75">
      <c r="A257" s="105"/>
      <c r="B257" s="106"/>
      <c r="C257" s="107"/>
      <c r="D257" s="108"/>
      <c r="E257" s="105"/>
      <c r="F257" s="109"/>
      <c r="G257" s="110"/>
      <c r="H257" s="110"/>
      <c r="I257" s="110"/>
      <c r="J257" s="110"/>
      <c r="K257" s="110"/>
      <c r="L257" s="110"/>
      <c r="M257" s="111"/>
      <c r="N257" s="44"/>
      <c r="O257" s="45"/>
      <c r="P257" s="33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AI257" s="32"/>
      <c r="AJ257" s="32"/>
      <c r="AK257" s="32"/>
    </row>
    <row r="258" spans="1:37" ht="12.75">
      <c r="A258" s="105"/>
      <c r="B258" s="106"/>
      <c r="C258" s="107"/>
      <c r="D258" s="108"/>
      <c r="E258" s="105"/>
      <c r="F258" s="109"/>
      <c r="G258" s="110"/>
      <c r="H258" s="110"/>
      <c r="I258" s="110"/>
      <c r="J258" s="110"/>
      <c r="K258" s="110"/>
      <c r="L258" s="110"/>
      <c r="M258" s="111"/>
      <c r="N258" s="44"/>
      <c r="O258" s="45"/>
      <c r="P258" s="33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AI258" s="32"/>
      <c r="AJ258" s="32"/>
      <c r="AK258" s="32"/>
    </row>
    <row r="259" spans="1:37" ht="12.75">
      <c r="A259" s="105"/>
      <c r="B259" s="106"/>
      <c r="C259" s="107"/>
      <c r="D259" s="108"/>
      <c r="E259" s="105"/>
      <c r="F259" s="109"/>
      <c r="G259" s="110"/>
      <c r="H259" s="110"/>
      <c r="I259" s="110"/>
      <c r="J259" s="110"/>
      <c r="K259" s="110"/>
      <c r="L259" s="110"/>
      <c r="M259" s="111"/>
      <c r="N259" s="44"/>
      <c r="O259" s="45"/>
      <c r="P259" s="33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2"/>
      <c r="AI259" s="32"/>
      <c r="AJ259" s="32"/>
      <c r="AK259" s="32"/>
    </row>
    <row r="260" spans="1:37" ht="12.75">
      <c r="A260" s="105"/>
      <c r="B260" s="106"/>
      <c r="C260" s="107"/>
      <c r="D260" s="108"/>
      <c r="E260" s="105"/>
      <c r="F260" s="109"/>
      <c r="G260" s="110"/>
      <c r="H260" s="110"/>
      <c r="I260" s="110"/>
      <c r="J260" s="110"/>
      <c r="K260" s="110"/>
      <c r="L260" s="110"/>
      <c r="M260" s="111"/>
      <c r="N260" s="44"/>
      <c r="O260" s="45"/>
      <c r="P260" s="33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  <c r="AK260" s="32"/>
    </row>
    <row r="261" spans="1:37" ht="12.75">
      <c r="A261" s="105"/>
      <c r="B261" s="106"/>
      <c r="C261" s="107"/>
      <c r="D261" s="108"/>
      <c r="E261" s="105"/>
      <c r="F261" s="109"/>
      <c r="G261" s="110"/>
      <c r="H261" s="110"/>
      <c r="I261" s="110"/>
      <c r="J261" s="110"/>
      <c r="K261" s="110"/>
      <c r="L261" s="110"/>
      <c r="M261" s="111"/>
      <c r="N261" s="44"/>
      <c r="O261" s="45"/>
      <c r="P261" s="33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</row>
    <row r="262" spans="1:37" ht="12.75">
      <c r="A262" s="105"/>
      <c r="B262" s="106"/>
      <c r="C262" s="107"/>
      <c r="D262" s="108"/>
      <c r="E262" s="105"/>
      <c r="F262" s="109"/>
      <c r="G262" s="110"/>
      <c r="H262" s="110"/>
      <c r="I262" s="110"/>
      <c r="J262" s="110"/>
      <c r="K262" s="110"/>
      <c r="L262" s="110"/>
      <c r="M262" s="111"/>
      <c r="N262" s="44"/>
      <c r="O262" s="45"/>
      <c r="P262" s="33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32"/>
      <c r="AI262" s="32"/>
      <c r="AJ262" s="32"/>
      <c r="AK262" s="32"/>
    </row>
    <row r="263" spans="1:37" ht="12.75">
      <c r="A263" s="105"/>
      <c r="B263" s="106"/>
      <c r="C263" s="107"/>
      <c r="D263" s="108"/>
      <c r="E263" s="105"/>
      <c r="F263" s="109"/>
      <c r="G263" s="110"/>
      <c r="H263" s="110"/>
      <c r="I263" s="110"/>
      <c r="J263" s="110"/>
      <c r="K263" s="110"/>
      <c r="L263" s="110"/>
      <c r="M263" s="111"/>
      <c r="N263" s="44"/>
      <c r="O263" s="45"/>
      <c r="P263" s="33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/>
      <c r="AK263" s="32"/>
    </row>
    <row r="264" spans="1:37" ht="12.75">
      <c r="A264" s="105"/>
      <c r="B264" s="106"/>
      <c r="C264" s="107"/>
      <c r="D264" s="108"/>
      <c r="E264" s="105"/>
      <c r="F264" s="109"/>
      <c r="G264" s="110"/>
      <c r="H264" s="110"/>
      <c r="I264" s="110"/>
      <c r="J264" s="110"/>
      <c r="K264" s="110"/>
      <c r="L264" s="110"/>
      <c r="M264" s="111"/>
      <c r="N264" s="44"/>
      <c r="O264" s="45"/>
      <c r="P264" s="33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32"/>
      <c r="AH264" s="32"/>
      <c r="AI264" s="32"/>
      <c r="AJ264" s="32"/>
      <c r="AK264" s="32"/>
    </row>
    <row r="265" spans="1:37" ht="12.75">
      <c r="A265" s="105"/>
      <c r="B265" s="106"/>
      <c r="C265" s="107"/>
      <c r="D265" s="108"/>
      <c r="E265" s="105"/>
      <c r="F265" s="109"/>
      <c r="G265" s="110"/>
      <c r="H265" s="110"/>
      <c r="I265" s="110"/>
      <c r="J265" s="110"/>
      <c r="K265" s="110"/>
      <c r="L265" s="110"/>
      <c r="M265" s="111"/>
      <c r="N265" s="44"/>
      <c r="O265" s="45"/>
      <c r="P265" s="33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32"/>
      <c r="AI265" s="32"/>
      <c r="AJ265" s="32"/>
      <c r="AK265" s="32"/>
    </row>
    <row r="266" spans="1:37" ht="12.75">
      <c r="A266" s="105"/>
      <c r="B266" s="106"/>
      <c r="C266" s="107"/>
      <c r="D266" s="108"/>
      <c r="E266" s="105"/>
      <c r="F266" s="109"/>
      <c r="G266" s="110"/>
      <c r="H266" s="110"/>
      <c r="I266" s="110"/>
      <c r="J266" s="110"/>
      <c r="K266" s="110"/>
      <c r="L266" s="110"/>
      <c r="M266" s="111"/>
      <c r="N266" s="44"/>
      <c r="O266" s="45"/>
      <c r="P266" s="33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</row>
    <row r="267" spans="1:37" ht="12.75">
      <c r="A267" s="105"/>
      <c r="B267" s="106"/>
      <c r="C267" s="107"/>
      <c r="D267" s="108"/>
      <c r="E267" s="105"/>
      <c r="F267" s="109"/>
      <c r="G267" s="110"/>
      <c r="H267" s="110"/>
      <c r="I267" s="110"/>
      <c r="J267" s="110"/>
      <c r="K267" s="110"/>
      <c r="L267" s="110"/>
      <c r="M267" s="111"/>
      <c r="N267" s="44"/>
      <c r="O267" s="45"/>
      <c r="P267" s="33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</row>
    <row r="268" spans="1:37" ht="12.75">
      <c r="A268" s="105"/>
      <c r="B268" s="106"/>
      <c r="C268" s="107"/>
      <c r="D268" s="108"/>
      <c r="E268" s="105"/>
      <c r="F268" s="109"/>
      <c r="G268" s="110"/>
      <c r="H268" s="110"/>
      <c r="I268" s="110"/>
      <c r="J268" s="110"/>
      <c r="K268" s="110"/>
      <c r="L268" s="110"/>
      <c r="M268" s="111"/>
      <c r="N268" s="44"/>
      <c r="O268" s="45"/>
      <c r="P268" s="33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</row>
    <row r="269" spans="1:37" ht="12.75">
      <c r="A269" s="105"/>
      <c r="B269" s="106"/>
      <c r="C269" s="107"/>
      <c r="D269" s="108"/>
      <c r="E269" s="105"/>
      <c r="F269" s="109"/>
      <c r="G269" s="110"/>
      <c r="H269" s="110"/>
      <c r="I269" s="110"/>
      <c r="J269" s="110"/>
      <c r="K269" s="110"/>
      <c r="L269" s="110"/>
      <c r="M269" s="111"/>
      <c r="N269" s="44"/>
      <c r="O269" s="45"/>
      <c r="P269" s="33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32"/>
      <c r="AI269" s="32"/>
      <c r="AJ269" s="32"/>
      <c r="AK269" s="32"/>
    </row>
    <row r="270" spans="1:37" ht="12.75">
      <c r="A270" s="105"/>
      <c r="B270" s="106"/>
      <c r="C270" s="107"/>
      <c r="D270" s="108"/>
      <c r="E270" s="105"/>
      <c r="F270" s="109"/>
      <c r="G270" s="110"/>
      <c r="H270" s="110"/>
      <c r="I270" s="110"/>
      <c r="J270" s="110"/>
      <c r="K270" s="110"/>
      <c r="L270" s="110"/>
      <c r="M270" s="111"/>
      <c r="N270" s="44"/>
      <c r="O270" s="45"/>
      <c r="P270" s="33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  <c r="AJ270" s="32"/>
      <c r="AK270" s="32"/>
    </row>
    <row r="271" spans="1:37" ht="12.75">
      <c r="A271" s="105"/>
      <c r="B271" s="106"/>
      <c r="C271" s="107"/>
      <c r="D271" s="108"/>
      <c r="E271" s="105"/>
      <c r="F271" s="109"/>
      <c r="G271" s="110"/>
      <c r="H271" s="110"/>
      <c r="I271" s="110"/>
      <c r="J271" s="110"/>
      <c r="K271" s="110"/>
      <c r="L271" s="110"/>
      <c r="M271" s="111"/>
      <c r="N271" s="44"/>
      <c r="O271" s="45"/>
      <c r="P271" s="33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  <c r="AK271" s="32"/>
    </row>
    <row r="272" spans="1:37" ht="12.75">
      <c r="A272" s="105"/>
      <c r="B272" s="106"/>
      <c r="C272" s="107"/>
      <c r="D272" s="108"/>
      <c r="E272" s="105"/>
      <c r="F272" s="109"/>
      <c r="G272" s="110"/>
      <c r="H272" s="110"/>
      <c r="I272" s="110"/>
      <c r="J272" s="110"/>
      <c r="K272" s="110"/>
      <c r="L272" s="110"/>
      <c r="M272" s="111"/>
      <c r="N272" s="44"/>
      <c r="O272" s="45"/>
      <c r="P272" s="33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2"/>
      <c r="AI272" s="32"/>
      <c r="AJ272" s="32"/>
      <c r="AK272" s="32"/>
    </row>
    <row r="273" spans="1:37" ht="12.75">
      <c r="A273" s="105"/>
      <c r="B273" s="106"/>
      <c r="C273" s="107"/>
      <c r="D273" s="108"/>
      <c r="E273" s="105"/>
      <c r="F273" s="109"/>
      <c r="G273" s="110"/>
      <c r="H273" s="110"/>
      <c r="I273" s="110"/>
      <c r="J273" s="110"/>
      <c r="K273" s="110"/>
      <c r="L273" s="110"/>
      <c r="M273" s="111"/>
      <c r="N273" s="44"/>
      <c r="O273" s="45"/>
      <c r="P273" s="33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  <c r="AG273" s="32"/>
      <c r="AH273" s="32"/>
      <c r="AI273" s="32"/>
      <c r="AJ273" s="32"/>
      <c r="AK273" s="32"/>
    </row>
    <row r="274" spans="1:37" ht="12.75">
      <c r="A274" s="105"/>
      <c r="B274" s="106"/>
      <c r="C274" s="107"/>
      <c r="D274" s="108"/>
      <c r="E274" s="105"/>
      <c r="F274" s="109"/>
      <c r="G274" s="110"/>
      <c r="H274" s="110"/>
      <c r="I274" s="110"/>
      <c r="J274" s="110"/>
      <c r="K274" s="110"/>
      <c r="L274" s="110"/>
      <c r="M274" s="111"/>
      <c r="N274" s="44"/>
      <c r="O274" s="45"/>
      <c r="P274" s="33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  <c r="AK274" s="32"/>
    </row>
    <row r="275" spans="1:37" ht="12.75">
      <c r="A275" s="105"/>
      <c r="B275" s="106"/>
      <c r="C275" s="107"/>
      <c r="D275" s="108"/>
      <c r="E275" s="105"/>
      <c r="F275" s="109"/>
      <c r="G275" s="110"/>
      <c r="H275" s="110"/>
      <c r="I275" s="110"/>
      <c r="J275" s="110"/>
      <c r="K275" s="110"/>
      <c r="L275" s="110"/>
      <c r="M275" s="111"/>
      <c r="N275" s="44"/>
      <c r="O275" s="45"/>
      <c r="P275" s="33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  <c r="AK275" s="32"/>
    </row>
    <row r="276" spans="1:37" ht="12.75">
      <c r="A276" s="105"/>
      <c r="B276" s="106"/>
      <c r="C276" s="107"/>
      <c r="D276" s="108"/>
      <c r="E276" s="105"/>
      <c r="F276" s="109"/>
      <c r="G276" s="110"/>
      <c r="H276" s="110"/>
      <c r="I276" s="110"/>
      <c r="J276" s="110"/>
      <c r="K276" s="110"/>
      <c r="L276" s="110"/>
      <c r="M276" s="111"/>
      <c r="N276" s="44"/>
      <c r="O276" s="45"/>
      <c r="P276" s="33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  <c r="AK276" s="32"/>
    </row>
    <row r="277" spans="1:37" ht="12.75">
      <c r="A277" s="105"/>
      <c r="B277" s="106"/>
      <c r="C277" s="107"/>
      <c r="D277" s="108"/>
      <c r="E277" s="105"/>
      <c r="F277" s="109"/>
      <c r="G277" s="110"/>
      <c r="H277" s="110"/>
      <c r="I277" s="110"/>
      <c r="J277" s="110"/>
      <c r="K277" s="110"/>
      <c r="L277" s="110"/>
      <c r="M277" s="111"/>
      <c r="N277" s="44"/>
      <c r="O277" s="45"/>
      <c r="P277" s="33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</row>
    <row r="278" spans="1:37" ht="12.75">
      <c r="A278" s="105"/>
      <c r="B278" s="106"/>
      <c r="C278" s="107"/>
      <c r="D278" s="108"/>
      <c r="E278" s="105"/>
      <c r="F278" s="109"/>
      <c r="G278" s="110"/>
      <c r="H278" s="110"/>
      <c r="I278" s="110"/>
      <c r="J278" s="110"/>
      <c r="K278" s="110"/>
      <c r="L278" s="110"/>
      <c r="M278" s="111"/>
      <c r="N278" s="44"/>
      <c r="O278" s="45"/>
      <c r="P278" s="33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AI278" s="32"/>
      <c r="AJ278" s="32"/>
      <c r="AK278" s="32"/>
    </row>
    <row r="279" spans="1:37" ht="12.75">
      <c r="A279" s="105"/>
      <c r="B279" s="106"/>
      <c r="C279" s="107"/>
      <c r="D279" s="108"/>
      <c r="E279" s="105"/>
      <c r="F279" s="109"/>
      <c r="G279" s="110"/>
      <c r="H279" s="110"/>
      <c r="I279" s="110"/>
      <c r="J279" s="110"/>
      <c r="K279" s="110"/>
      <c r="L279" s="110"/>
      <c r="M279" s="111"/>
      <c r="N279" s="44"/>
      <c r="O279" s="45"/>
      <c r="P279" s="33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  <c r="AK279" s="32"/>
    </row>
    <row r="280" spans="1:37" ht="12.75">
      <c r="A280" s="105"/>
      <c r="B280" s="106"/>
      <c r="C280" s="107"/>
      <c r="D280" s="108"/>
      <c r="E280" s="105"/>
      <c r="F280" s="109"/>
      <c r="G280" s="110"/>
      <c r="H280" s="110"/>
      <c r="I280" s="110"/>
      <c r="J280" s="110"/>
      <c r="K280" s="110"/>
      <c r="L280" s="110"/>
      <c r="M280" s="111"/>
      <c r="N280" s="44"/>
      <c r="O280" s="45"/>
      <c r="P280" s="33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  <c r="AJ280" s="32"/>
      <c r="AK280" s="32"/>
    </row>
    <row r="281" spans="1:37" ht="12.75">
      <c r="A281" s="105"/>
      <c r="B281" s="106"/>
      <c r="C281" s="107"/>
      <c r="D281" s="108"/>
      <c r="E281" s="105"/>
      <c r="F281" s="109"/>
      <c r="G281" s="110"/>
      <c r="H281" s="110"/>
      <c r="I281" s="110"/>
      <c r="J281" s="110"/>
      <c r="K281" s="110"/>
      <c r="L281" s="110"/>
      <c r="M281" s="111"/>
      <c r="N281" s="44"/>
      <c r="O281" s="45"/>
      <c r="P281" s="33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  <c r="AG281" s="32"/>
      <c r="AH281" s="32"/>
      <c r="AI281" s="32"/>
      <c r="AJ281" s="32"/>
      <c r="AK281" s="32"/>
    </row>
    <row r="282" spans="1:37" ht="12.75">
      <c r="A282" s="105"/>
      <c r="B282" s="106"/>
      <c r="C282" s="107"/>
      <c r="D282" s="108"/>
      <c r="E282" s="105"/>
      <c r="F282" s="109"/>
      <c r="G282" s="110"/>
      <c r="H282" s="110"/>
      <c r="I282" s="110"/>
      <c r="J282" s="110"/>
      <c r="K282" s="110"/>
      <c r="L282" s="110"/>
      <c r="M282" s="111"/>
      <c r="N282" s="44"/>
      <c r="O282" s="45"/>
      <c r="P282" s="33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32"/>
      <c r="AH282" s="32"/>
      <c r="AI282" s="32"/>
      <c r="AJ282" s="32"/>
      <c r="AK282" s="32"/>
    </row>
    <row r="283" spans="1:37" ht="12.75">
      <c r="A283" s="105"/>
      <c r="B283" s="106"/>
      <c r="C283" s="107"/>
      <c r="D283" s="108"/>
      <c r="E283" s="105"/>
      <c r="F283" s="109"/>
      <c r="G283" s="110"/>
      <c r="H283" s="110"/>
      <c r="I283" s="110"/>
      <c r="J283" s="110"/>
      <c r="K283" s="110"/>
      <c r="L283" s="110"/>
      <c r="M283" s="111"/>
      <c r="N283" s="44"/>
      <c r="O283" s="45"/>
      <c r="P283" s="33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  <c r="AG283" s="32"/>
      <c r="AH283" s="32"/>
      <c r="AI283" s="32"/>
      <c r="AJ283" s="32"/>
      <c r="AK283" s="32"/>
    </row>
    <row r="284" spans="1:37" ht="12.75">
      <c r="A284" s="105"/>
      <c r="B284" s="106"/>
      <c r="C284" s="107"/>
      <c r="D284" s="108"/>
      <c r="E284" s="105"/>
      <c r="F284" s="109"/>
      <c r="G284" s="110"/>
      <c r="H284" s="110"/>
      <c r="I284" s="110"/>
      <c r="J284" s="110"/>
      <c r="K284" s="110"/>
      <c r="L284" s="110"/>
      <c r="M284" s="111"/>
      <c r="N284" s="44"/>
      <c r="O284" s="45"/>
      <c r="P284" s="33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  <c r="AG284" s="32"/>
      <c r="AH284" s="32"/>
      <c r="AI284" s="32"/>
      <c r="AJ284" s="32"/>
      <c r="AK284" s="32"/>
    </row>
    <row r="285" spans="1:37" ht="12.75">
      <c r="A285" s="105"/>
      <c r="B285" s="106"/>
      <c r="C285" s="107"/>
      <c r="D285" s="108"/>
      <c r="E285" s="105"/>
      <c r="F285" s="109"/>
      <c r="G285" s="110"/>
      <c r="H285" s="110"/>
      <c r="I285" s="110"/>
      <c r="J285" s="110"/>
      <c r="K285" s="110"/>
      <c r="L285" s="110"/>
      <c r="M285" s="111"/>
      <c r="N285" s="44"/>
      <c r="O285" s="45"/>
      <c r="P285" s="33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  <c r="AG285" s="32"/>
      <c r="AH285" s="32"/>
      <c r="AI285" s="32"/>
      <c r="AJ285" s="32"/>
      <c r="AK285" s="32"/>
    </row>
    <row r="286" spans="1:37" ht="12.75">
      <c r="A286" s="105"/>
      <c r="B286" s="106"/>
      <c r="C286" s="107"/>
      <c r="D286" s="108"/>
      <c r="E286" s="105"/>
      <c r="F286" s="109"/>
      <c r="G286" s="110"/>
      <c r="H286" s="110"/>
      <c r="I286" s="110"/>
      <c r="J286" s="110"/>
      <c r="K286" s="110"/>
      <c r="L286" s="110"/>
      <c r="M286" s="111"/>
      <c r="N286" s="44"/>
      <c r="O286" s="45"/>
      <c r="P286" s="33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  <c r="AG286" s="32"/>
      <c r="AH286" s="32"/>
      <c r="AI286" s="32"/>
      <c r="AJ286" s="32"/>
      <c r="AK286" s="32"/>
    </row>
    <row r="287" spans="1:37" ht="12.75">
      <c r="A287" s="105"/>
      <c r="B287" s="106"/>
      <c r="C287" s="107"/>
      <c r="D287" s="108"/>
      <c r="E287" s="105"/>
      <c r="F287" s="109"/>
      <c r="G287" s="110"/>
      <c r="H287" s="110"/>
      <c r="I287" s="110"/>
      <c r="J287" s="110"/>
      <c r="K287" s="110"/>
      <c r="L287" s="110"/>
      <c r="M287" s="111"/>
      <c r="N287" s="44"/>
      <c r="O287" s="45"/>
      <c r="P287" s="33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  <c r="AG287" s="32"/>
      <c r="AH287" s="32"/>
      <c r="AI287" s="32"/>
      <c r="AJ287" s="32"/>
      <c r="AK287" s="32"/>
    </row>
    <row r="288" spans="1:37" ht="12.75">
      <c r="A288" s="105"/>
      <c r="B288" s="106"/>
      <c r="C288" s="107"/>
      <c r="D288" s="108"/>
      <c r="E288" s="105"/>
      <c r="F288" s="109"/>
      <c r="G288" s="110"/>
      <c r="H288" s="110"/>
      <c r="I288" s="110"/>
      <c r="J288" s="110"/>
      <c r="K288" s="110"/>
      <c r="L288" s="110"/>
      <c r="M288" s="111"/>
      <c r="N288" s="44"/>
      <c r="O288" s="45"/>
      <c r="P288" s="33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  <c r="AG288" s="32"/>
      <c r="AH288" s="32"/>
      <c r="AI288" s="32"/>
      <c r="AJ288" s="32"/>
      <c r="AK288" s="32"/>
    </row>
    <row r="289" spans="1:37" ht="12.75">
      <c r="A289" s="105"/>
      <c r="B289" s="106"/>
      <c r="C289" s="107"/>
      <c r="D289" s="108"/>
      <c r="E289" s="105"/>
      <c r="F289" s="109"/>
      <c r="G289" s="110"/>
      <c r="H289" s="110"/>
      <c r="I289" s="110"/>
      <c r="J289" s="110"/>
      <c r="K289" s="110"/>
      <c r="L289" s="110"/>
      <c r="M289" s="111"/>
      <c r="N289" s="44"/>
      <c r="O289" s="45"/>
      <c r="P289" s="33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  <c r="AJ289" s="32"/>
      <c r="AK289" s="32"/>
    </row>
    <row r="290" spans="1:37" ht="12.75">
      <c r="A290" s="105"/>
      <c r="B290" s="106"/>
      <c r="C290" s="107"/>
      <c r="D290" s="108"/>
      <c r="E290" s="105"/>
      <c r="F290" s="109"/>
      <c r="G290" s="110"/>
      <c r="H290" s="110"/>
      <c r="I290" s="110"/>
      <c r="J290" s="110"/>
      <c r="K290" s="110"/>
      <c r="L290" s="110"/>
      <c r="M290" s="111"/>
      <c r="N290" s="44"/>
      <c r="O290" s="45"/>
      <c r="P290" s="33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  <c r="AG290" s="32"/>
      <c r="AH290" s="32"/>
      <c r="AI290" s="32"/>
      <c r="AJ290" s="32"/>
      <c r="AK290" s="32"/>
    </row>
    <row r="291" spans="1:37" ht="12.75">
      <c r="A291" s="105"/>
      <c r="B291" s="106"/>
      <c r="C291" s="107"/>
      <c r="D291" s="108"/>
      <c r="E291" s="105"/>
      <c r="F291" s="109"/>
      <c r="G291" s="110"/>
      <c r="H291" s="110"/>
      <c r="I291" s="110"/>
      <c r="J291" s="110"/>
      <c r="K291" s="110"/>
      <c r="L291" s="110"/>
      <c r="M291" s="111"/>
      <c r="N291" s="44"/>
      <c r="O291" s="45"/>
      <c r="P291" s="33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  <c r="AK291" s="32"/>
    </row>
    <row r="292" spans="1:37" ht="12.75">
      <c r="A292" s="105"/>
      <c r="B292" s="106"/>
      <c r="C292" s="107"/>
      <c r="D292" s="108"/>
      <c r="E292" s="105"/>
      <c r="F292" s="109"/>
      <c r="G292" s="110"/>
      <c r="H292" s="110"/>
      <c r="I292" s="110"/>
      <c r="J292" s="110"/>
      <c r="K292" s="110"/>
      <c r="L292" s="110"/>
      <c r="M292" s="111"/>
      <c r="N292" s="44"/>
      <c r="O292" s="45"/>
      <c r="P292" s="33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  <c r="AK292" s="32"/>
    </row>
    <row r="293" spans="1:37" ht="12.75">
      <c r="A293" s="105"/>
      <c r="B293" s="106"/>
      <c r="C293" s="107"/>
      <c r="D293" s="108"/>
      <c r="E293" s="105"/>
      <c r="F293" s="109"/>
      <c r="G293" s="110"/>
      <c r="H293" s="110"/>
      <c r="I293" s="110"/>
      <c r="J293" s="110"/>
      <c r="K293" s="110"/>
      <c r="L293" s="110"/>
      <c r="M293" s="111"/>
      <c r="N293" s="44"/>
      <c r="O293" s="45"/>
      <c r="P293" s="33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F293" s="32"/>
      <c r="AG293" s="32"/>
      <c r="AH293" s="32"/>
      <c r="AI293" s="32"/>
      <c r="AJ293" s="32"/>
      <c r="AK293" s="32"/>
    </row>
    <row r="294" spans="1:37" ht="12.75">
      <c r="A294" s="105"/>
      <c r="B294" s="106"/>
      <c r="C294" s="107"/>
      <c r="D294" s="108"/>
      <c r="E294" s="105"/>
      <c r="F294" s="109"/>
      <c r="G294" s="110"/>
      <c r="H294" s="110"/>
      <c r="I294" s="110"/>
      <c r="J294" s="110"/>
      <c r="K294" s="110"/>
      <c r="L294" s="110"/>
      <c r="M294" s="111"/>
      <c r="N294" s="44"/>
      <c r="O294" s="45"/>
      <c r="P294" s="33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F294" s="32"/>
      <c r="AG294" s="32"/>
      <c r="AH294" s="32"/>
      <c r="AI294" s="32"/>
      <c r="AJ294" s="32"/>
      <c r="AK294" s="32"/>
    </row>
    <row r="295" spans="1:37" ht="12.75">
      <c r="A295" s="105"/>
      <c r="B295" s="106"/>
      <c r="C295" s="107"/>
      <c r="D295" s="108"/>
      <c r="E295" s="105"/>
      <c r="F295" s="109"/>
      <c r="G295" s="110"/>
      <c r="H295" s="110"/>
      <c r="I295" s="110"/>
      <c r="J295" s="110"/>
      <c r="K295" s="110"/>
      <c r="L295" s="110"/>
      <c r="M295" s="111"/>
      <c r="N295" s="44"/>
      <c r="O295" s="45"/>
      <c r="P295" s="33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  <c r="AG295" s="32"/>
      <c r="AH295" s="32"/>
      <c r="AI295" s="32"/>
      <c r="AJ295" s="32"/>
      <c r="AK295" s="32"/>
    </row>
    <row r="296" spans="1:37" ht="12.75">
      <c r="A296" s="105"/>
      <c r="B296" s="106"/>
      <c r="C296" s="107"/>
      <c r="D296" s="108"/>
      <c r="E296" s="105"/>
      <c r="F296" s="109"/>
      <c r="G296" s="110"/>
      <c r="H296" s="110"/>
      <c r="I296" s="110"/>
      <c r="J296" s="110"/>
      <c r="K296" s="110"/>
      <c r="L296" s="110"/>
      <c r="M296" s="111"/>
      <c r="N296" s="44"/>
      <c r="O296" s="45"/>
      <c r="P296" s="33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2"/>
      <c r="AI296" s="32"/>
      <c r="AJ296" s="32"/>
      <c r="AK296" s="32"/>
    </row>
    <row r="297" spans="1:37" ht="12.75">
      <c r="A297" s="105"/>
      <c r="B297" s="106"/>
      <c r="C297" s="107"/>
      <c r="D297" s="108"/>
      <c r="E297" s="105"/>
      <c r="F297" s="109"/>
      <c r="G297" s="110"/>
      <c r="H297" s="110"/>
      <c r="I297" s="110"/>
      <c r="J297" s="110"/>
      <c r="K297" s="110"/>
      <c r="L297" s="110"/>
      <c r="M297" s="111"/>
      <c r="N297" s="44"/>
      <c r="O297" s="45"/>
      <c r="P297" s="33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</row>
    <row r="298" spans="1:37" ht="12.75">
      <c r="A298" s="105"/>
      <c r="B298" s="106"/>
      <c r="C298" s="107"/>
      <c r="D298" s="108"/>
      <c r="E298" s="105"/>
      <c r="F298" s="109"/>
      <c r="G298" s="110"/>
      <c r="H298" s="110"/>
      <c r="I298" s="110"/>
      <c r="J298" s="110"/>
      <c r="K298" s="110"/>
      <c r="L298" s="110"/>
      <c r="M298" s="111"/>
      <c r="N298" s="44"/>
      <c r="O298" s="45"/>
      <c r="P298" s="33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  <c r="AK298" s="32"/>
    </row>
    <row r="299" spans="1:37" ht="12.75">
      <c r="A299" s="105"/>
      <c r="B299" s="106"/>
      <c r="C299" s="107"/>
      <c r="D299" s="108"/>
      <c r="E299" s="105"/>
      <c r="F299" s="109"/>
      <c r="G299" s="110"/>
      <c r="H299" s="110"/>
      <c r="I299" s="110"/>
      <c r="J299" s="110"/>
      <c r="K299" s="110"/>
      <c r="L299" s="110"/>
      <c r="M299" s="111"/>
      <c r="N299" s="44"/>
      <c r="O299" s="45"/>
      <c r="P299" s="33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  <c r="AG299" s="32"/>
      <c r="AH299" s="32"/>
      <c r="AI299" s="32"/>
      <c r="AJ299" s="32"/>
      <c r="AK299" s="32"/>
    </row>
    <row r="300" spans="1:37" ht="12.75">
      <c r="A300" s="105"/>
      <c r="B300" s="106"/>
      <c r="C300" s="107"/>
      <c r="D300" s="108"/>
      <c r="E300" s="105"/>
      <c r="F300" s="109"/>
      <c r="G300" s="110"/>
      <c r="H300" s="110"/>
      <c r="I300" s="110"/>
      <c r="J300" s="110"/>
      <c r="K300" s="110"/>
      <c r="L300" s="110"/>
      <c r="M300" s="111"/>
      <c r="N300" s="44"/>
      <c r="O300" s="45"/>
      <c r="P300" s="33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  <c r="AG300" s="32"/>
      <c r="AH300" s="32"/>
      <c r="AI300" s="32"/>
      <c r="AJ300" s="32"/>
      <c r="AK300" s="32"/>
    </row>
    <row r="301" spans="1:37" ht="12.75">
      <c r="A301" s="105"/>
      <c r="B301" s="106"/>
      <c r="C301" s="107"/>
      <c r="D301" s="108"/>
      <c r="E301" s="105"/>
      <c r="F301" s="109"/>
      <c r="G301" s="110"/>
      <c r="H301" s="110"/>
      <c r="I301" s="110"/>
      <c r="J301" s="110"/>
      <c r="K301" s="110"/>
      <c r="L301" s="110"/>
      <c r="M301" s="111"/>
      <c r="N301" s="44"/>
      <c r="O301" s="45"/>
      <c r="P301" s="33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32"/>
      <c r="AI301" s="32"/>
      <c r="AJ301" s="32"/>
      <c r="AK301" s="32"/>
    </row>
    <row r="302" spans="1:37" ht="12.75">
      <c r="A302" s="105"/>
      <c r="B302" s="106"/>
      <c r="C302" s="107"/>
      <c r="D302" s="108"/>
      <c r="E302" s="105"/>
      <c r="F302" s="109"/>
      <c r="G302" s="110"/>
      <c r="H302" s="110"/>
      <c r="I302" s="110"/>
      <c r="J302" s="110"/>
      <c r="K302" s="110"/>
      <c r="L302" s="110"/>
      <c r="M302" s="111"/>
      <c r="N302" s="44"/>
      <c r="O302" s="45"/>
      <c r="P302" s="33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  <c r="AK302" s="32"/>
    </row>
    <row r="303" spans="1:37" ht="12.75">
      <c r="A303" s="105"/>
      <c r="B303" s="106"/>
      <c r="C303" s="107"/>
      <c r="D303" s="108"/>
      <c r="E303" s="105"/>
      <c r="F303" s="109"/>
      <c r="G303" s="110"/>
      <c r="H303" s="110"/>
      <c r="I303" s="110"/>
      <c r="J303" s="110"/>
      <c r="K303" s="110"/>
      <c r="L303" s="110"/>
      <c r="M303" s="111"/>
      <c r="N303" s="44"/>
      <c r="O303" s="45"/>
      <c r="P303" s="33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  <c r="AJ303" s="32"/>
      <c r="AK303" s="32"/>
    </row>
    <row r="304" spans="1:37" ht="12.75">
      <c r="A304" s="105"/>
      <c r="B304" s="106"/>
      <c r="C304" s="107"/>
      <c r="D304" s="108"/>
      <c r="E304" s="105"/>
      <c r="F304" s="109"/>
      <c r="G304" s="110"/>
      <c r="H304" s="110"/>
      <c r="I304" s="110"/>
      <c r="J304" s="110"/>
      <c r="K304" s="110"/>
      <c r="L304" s="110"/>
      <c r="M304" s="111"/>
      <c r="N304" s="44"/>
      <c r="O304" s="45"/>
      <c r="P304" s="33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  <c r="AG304" s="32"/>
      <c r="AH304" s="32"/>
      <c r="AI304" s="32"/>
      <c r="AJ304" s="32"/>
      <c r="AK304" s="32"/>
    </row>
    <row r="305" spans="1:37" ht="12.75">
      <c r="A305" s="105"/>
      <c r="B305" s="106"/>
      <c r="C305" s="107"/>
      <c r="D305" s="108"/>
      <c r="E305" s="105"/>
      <c r="F305" s="109"/>
      <c r="G305" s="110"/>
      <c r="H305" s="110"/>
      <c r="I305" s="110"/>
      <c r="J305" s="110"/>
      <c r="K305" s="110"/>
      <c r="L305" s="110"/>
      <c r="M305" s="111"/>
      <c r="N305" s="44"/>
      <c r="O305" s="45"/>
      <c r="P305" s="33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  <c r="AG305" s="32"/>
      <c r="AH305" s="32"/>
      <c r="AI305" s="32"/>
      <c r="AJ305" s="32"/>
      <c r="AK305" s="32"/>
    </row>
    <row r="306" spans="1:37" ht="12.75">
      <c r="A306" s="105"/>
      <c r="B306" s="106"/>
      <c r="C306" s="107"/>
      <c r="D306" s="108"/>
      <c r="E306" s="105"/>
      <c r="F306" s="109"/>
      <c r="G306" s="110"/>
      <c r="H306" s="110"/>
      <c r="I306" s="110"/>
      <c r="J306" s="110"/>
      <c r="K306" s="110"/>
      <c r="L306" s="110"/>
      <c r="M306" s="111"/>
      <c r="N306" s="44"/>
      <c r="O306" s="45"/>
      <c r="P306" s="33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  <c r="AG306" s="32"/>
      <c r="AH306" s="32"/>
      <c r="AI306" s="32"/>
      <c r="AJ306" s="32"/>
      <c r="AK306" s="32"/>
    </row>
    <row r="307" spans="1:37" ht="12.75">
      <c r="A307" s="105"/>
      <c r="B307" s="106"/>
      <c r="C307" s="107"/>
      <c r="D307" s="108"/>
      <c r="E307" s="105"/>
      <c r="F307" s="109"/>
      <c r="G307" s="110"/>
      <c r="H307" s="110"/>
      <c r="I307" s="110"/>
      <c r="J307" s="110"/>
      <c r="K307" s="110"/>
      <c r="L307" s="110"/>
      <c r="M307" s="111"/>
      <c r="N307" s="44"/>
      <c r="O307" s="45"/>
      <c r="P307" s="33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</row>
    <row r="308" spans="1:37" ht="12.75">
      <c r="A308" s="105"/>
      <c r="B308" s="106"/>
      <c r="C308" s="107"/>
      <c r="D308" s="108"/>
      <c r="E308" s="105"/>
      <c r="F308" s="109"/>
      <c r="G308" s="110"/>
      <c r="H308" s="110"/>
      <c r="I308" s="110"/>
      <c r="J308" s="110"/>
      <c r="K308" s="110"/>
      <c r="L308" s="110"/>
      <c r="M308" s="111"/>
      <c r="N308" s="44"/>
      <c r="O308" s="45"/>
      <c r="P308" s="33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F308" s="32"/>
      <c r="AG308" s="32"/>
      <c r="AH308" s="32"/>
      <c r="AI308" s="32"/>
      <c r="AJ308" s="32"/>
      <c r="AK308" s="32"/>
    </row>
    <row r="309" spans="1:37" ht="12.75">
      <c r="A309" s="105"/>
      <c r="B309" s="106"/>
      <c r="C309" s="107"/>
      <c r="D309" s="108"/>
      <c r="E309" s="105"/>
      <c r="F309" s="109"/>
      <c r="G309" s="110"/>
      <c r="H309" s="110"/>
      <c r="I309" s="110"/>
      <c r="J309" s="110"/>
      <c r="K309" s="110"/>
      <c r="L309" s="110"/>
      <c r="M309" s="111"/>
      <c r="N309" s="44"/>
      <c r="O309" s="45"/>
      <c r="P309" s="33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  <c r="AG309" s="32"/>
      <c r="AH309" s="32"/>
      <c r="AI309" s="32"/>
      <c r="AJ309" s="32"/>
      <c r="AK309" s="32"/>
    </row>
    <row r="310" spans="1:37" ht="12.75">
      <c r="A310" s="105"/>
      <c r="B310" s="106"/>
      <c r="C310" s="107"/>
      <c r="D310" s="108"/>
      <c r="E310" s="105"/>
      <c r="F310" s="109"/>
      <c r="G310" s="110"/>
      <c r="H310" s="110"/>
      <c r="I310" s="110"/>
      <c r="J310" s="110"/>
      <c r="K310" s="110"/>
      <c r="L310" s="110"/>
      <c r="M310" s="111"/>
      <c r="N310" s="44"/>
      <c r="O310" s="45"/>
      <c r="P310" s="33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  <c r="AG310" s="32"/>
      <c r="AH310" s="32"/>
      <c r="AI310" s="32"/>
      <c r="AJ310" s="32"/>
      <c r="AK310" s="32"/>
    </row>
    <row r="311" spans="1:37" ht="12.75">
      <c r="A311" s="105"/>
      <c r="B311" s="106"/>
      <c r="C311" s="107"/>
      <c r="D311" s="108"/>
      <c r="E311" s="105"/>
      <c r="F311" s="109"/>
      <c r="G311" s="110"/>
      <c r="H311" s="110"/>
      <c r="I311" s="110"/>
      <c r="J311" s="110"/>
      <c r="K311" s="110"/>
      <c r="L311" s="110"/>
      <c r="M311" s="111"/>
      <c r="N311" s="44"/>
      <c r="O311" s="45"/>
      <c r="P311" s="33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</row>
    <row r="312" spans="1:37" ht="12.75">
      <c r="A312" s="105"/>
      <c r="B312" s="106"/>
      <c r="C312" s="107"/>
      <c r="D312" s="108"/>
      <c r="E312" s="105"/>
      <c r="F312" s="109"/>
      <c r="G312" s="110"/>
      <c r="H312" s="110"/>
      <c r="I312" s="110"/>
      <c r="J312" s="110"/>
      <c r="K312" s="110"/>
      <c r="L312" s="110"/>
      <c r="M312" s="111"/>
      <c r="N312" s="44"/>
      <c r="O312" s="45"/>
      <c r="P312" s="33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  <c r="AG312" s="32"/>
      <c r="AH312" s="32"/>
      <c r="AI312" s="32"/>
      <c r="AJ312" s="32"/>
      <c r="AK312" s="32"/>
    </row>
    <row r="313" spans="1:37" ht="12.75">
      <c r="A313" s="105"/>
      <c r="B313" s="106"/>
      <c r="C313" s="107"/>
      <c r="D313" s="108"/>
      <c r="E313" s="105"/>
      <c r="F313" s="109"/>
      <c r="G313" s="110"/>
      <c r="H313" s="110"/>
      <c r="I313" s="110"/>
      <c r="J313" s="110"/>
      <c r="K313" s="110"/>
      <c r="L313" s="110"/>
      <c r="M313" s="111"/>
      <c r="N313" s="44"/>
      <c r="O313" s="45"/>
      <c r="P313" s="33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  <c r="AG313" s="32"/>
      <c r="AH313" s="32"/>
      <c r="AI313" s="32"/>
      <c r="AJ313" s="32"/>
      <c r="AK313" s="32"/>
    </row>
    <row r="314" spans="1:37" ht="12.75">
      <c r="A314" s="105"/>
      <c r="B314" s="106"/>
      <c r="C314" s="107"/>
      <c r="D314" s="108"/>
      <c r="E314" s="105"/>
      <c r="F314" s="109"/>
      <c r="G314" s="110"/>
      <c r="H314" s="110"/>
      <c r="I314" s="110"/>
      <c r="J314" s="110"/>
      <c r="K314" s="110"/>
      <c r="L314" s="110"/>
      <c r="M314" s="111"/>
      <c r="N314" s="44"/>
      <c r="O314" s="45"/>
      <c r="P314" s="33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  <c r="AF314" s="32"/>
      <c r="AG314" s="32"/>
      <c r="AH314" s="32"/>
      <c r="AI314" s="32"/>
      <c r="AJ314" s="32"/>
      <c r="AK314" s="32"/>
    </row>
    <row r="315" spans="1:37" ht="12.75">
      <c r="A315" s="105"/>
      <c r="B315" s="106"/>
      <c r="C315" s="107"/>
      <c r="D315" s="108"/>
      <c r="E315" s="105"/>
      <c r="F315" s="109"/>
      <c r="G315" s="110"/>
      <c r="H315" s="110"/>
      <c r="I315" s="110"/>
      <c r="J315" s="110"/>
      <c r="K315" s="110"/>
      <c r="L315" s="110"/>
      <c r="M315" s="111"/>
      <c r="N315" s="44"/>
      <c r="O315" s="45"/>
      <c r="P315" s="33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  <c r="AJ315" s="32"/>
      <c r="AK315" s="32"/>
    </row>
    <row r="316" spans="1:37" ht="12.75">
      <c r="A316" s="105"/>
      <c r="B316" s="106"/>
      <c r="C316" s="107"/>
      <c r="D316" s="108"/>
      <c r="E316" s="105"/>
      <c r="F316" s="109"/>
      <c r="G316" s="110"/>
      <c r="H316" s="110"/>
      <c r="I316" s="110"/>
      <c r="J316" s="110"/>
      <c r="K316" s="110"/>
      <c r="L316" s="110"/>
      <c r="M316" s="111"/>
      <c r="N316" s="44"/>
      <c r="O316" s="45"/>
      <c r="P316" s="33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32"/>
      <c r="AH316" s="32"/>
      <c r="AI316" s="32"/>
      <c r="AJ316" s="32"/>
      <c r="AK316" s="32"/>
    </row>
    <row r="317" spans="1:37" ht="12.75">
      <c r="A317" s="105"/>
      <c r="B317" s="106"/>
      <c r="C317" s="107"/>
      <c r="D317" s="108"/>
      <c r="E317" s="105"/>
      <c r="F317" s="109"/>
      <c r="G317" s="110"/>
      <c r="H317" s="110"/>
      <c r="I317" s="110"/>
      <c r="J317" s="110"/>
      <c r="K317" s="110"/>
      <c r="L317" s="110"/>
      <c r="M317" s="111"/>
      <c r="N317" s="44"/>
      <c r="O317" s="45"/>
      <c r="P317" s="33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</row>
    <row r="318" spans="1:37" ht="12.75">
      <c r="A318" s="105"/>
      <c r="B318" s="106"/>
      <c r="C318" s="107"/>
      <c r="D318" s="108"/>
      <c r="E318" s="105"/>
      <c r="F318" s="109"/>
      <c r="G318" s="110"/>
      <c r="H318" s="110"/>
      <c r="I318" s="110"/>
      <c r="J318" s="110"/>
      <c r="K318" s="110"/>
      <c r="L318" s="110"/>
      <c r="M318" s="111"/>
      <c r="N318" s="44"/>
      <c r="O318" s="45"/>
      <c r="P318" s="33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F318" s="32"/>
      <c r="AG318" s="32"/>
      <c r="AH318" s="32"/>
      <c r="AI318" s="32"/>
      <c r="AJ318" s="32"/>
      <c r="AK318" s="32"/>
    </row>
    <row r="319" spans="1:37" ht="12.75">
      <c r="A319" s="105"/>
      <c r="B319" s="106"/>
      <c r="C319" s="107"/>
      <c r="D319" s="108"/>
      <c r="E319" s="105"/>
      <c r="F319" s="109"/>
      <c r="G319" s="110"/>
      <c r="H319" s="110"/>
      <c r="I319" s="110"/>
      <c r="J319" s="110"/>
      <c r="K319" s="110"/>
      <c r="L319" s="110"/>
      <c r="M319" s="111"/>
      <c r="N319" s="44"/>
      <c r="O319" s="45"/>
      <c r="P319" s="33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32"/>
      <c r="AI319" s="32"/>
      <c r="AJ319" s="32"/>
      <c r="AK319" s="32"/>
    </row>
    <row r="320" spans="1:37" ht="12.75">
      <c r="A320" s="105"/>
      <c r="B320" s="106"/>
      <c r="C320" s="107"/>
      <c r="D320" s="108"/>
      <c r="E320" s="105"/>
      <c r="F320" s="109"/>
      <c r="G320" s="110"/>
      <c r="H320" s="110"/>
      <c r="I320" s="110"/>
      <c r="J320" s="110"/>
      <c r="K320" s="110"/>
      <c r="L320" s="110"/>
      <c r="M320" s="111"/>
      <c r="N320" s="44"/>
      <c r="O320" s="45"/>
      <c r="P320" s="33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32"/>
      <c r="AH320" s="32"/>
      <c r="AI320" s="32"/>
      <c r="AJ320" s="32"/>
      <c r="AK320" s="32"/>
    </row>
    <row r="321" spans="1:37" ht="12.75">
      <c r="A321" s="105"/>
      <c r="B321" s="106"/>
      <c r="C321" s="107"/>
      <c r="D321" s="108"/>
      <c r="E321" s="105"/>
      <c r="F321" s="109"/>
      <c r="G321" s="110"/>
      <c r="H321" s="110"/>
      <c r="I321" s="110"/>
      <c r="J321" s="110"/>
      <c r="K321" s="110"/>
      <c r="L321" s="110"/>
      <c r="M321" s="111"/>
      <c r="N321" s="44"/>
      <c r="O321" s="45"/>
      <c r="P321" s="33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2"/>
      <c r="AI321" s="32"/>
      <c r="AJ321" s="32"/>
      <c r="AK321" s="32"/>
    </row>
    <row r="322" spans="1:37" ht="12.75">
      <c r="A322" s="105"/>
      <c r="B322" s="106"/>
      <c r="C322" s="107"/>
      <c r="D322" s="108"/>
      <c r="E322" s="105"/>
      <c r="F322" s="109"/>
      <c r="G322" s="110"/>
      <c r="H322" s="110"/>
      <c r="I322" s="110"/>
      <c r="J322" s="110"/>
      <c r="K322" s="110"/>
      <c r="L322" s="110"/>
      <c r="M322" s="111"/>
      <c r="N322" s="44"/>
      <c r="O322" s="45"/>
      <c r="P322" s="33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32"/>
      <c r="AI322" s="32"/>
      <c r="AJ322" s="32"/>
      <c r="AK322" s="32"/>
    </row>
    <row r="323" spans="1:37" ht="12.75">
      <c r="A323" s="105"/>
      <c r="B323" s="106"/>
      <c r="C323" s="107"/>
      <c r="D323" s="108"/>
      <c r="E323" s="105"/>
      <c r="F323" s="109"/>
      <c r="G323" s="110"/>
      <c r="H323" s="110"/>
      <c r="I323" s="110"/>
      <c r="J323" s="110"/>
      <c r="K323" s="110"/>
      <c r="L323" s="110"/>
      <c r="M323" s="111"/>
      <c r="N323" s="44"/>
      <c r="O323" s="45"/>
      <c r="P323" s="33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</row>
    <row r="324" spans="1:37" ht="12.75">
      <c r="A324" s="105"/>
      <c r="B324" s="106"/>
      <c r="C324" s="107"/>
      <c r="D324" s="108"/>
      <c r="E324" s="105"/>
      <c r="F324" s="109"/>
      <c r="G324" s="110"/>
      <c r="H324" s="110"/>
      <c r="I324" s="110"/>
      <c r="J324" s="110"/>
      <c r="K324" s="110"/>
      <c r="L324" s="110"/>
      <c r="M324" s="111"/>
      <c r="N324" s="44"/>
      <c r="O324" s="45"/>
      <c r="P324" s="33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2"/>
      <c r="AI324" s="32"/>
      <c r="AJ324" s="32"/>
      <c r="AK324" s="32"/>
    </row>
    <row r="325" spans="1:37" ht="12.75">
      <c r="A325" s="105"/>
      <c r="B325" s="106"/>
      <c r="C325" s="107"/>
      <c r="D325" s="108"/>
      <c r="E325" s="105"/>
      <c r="F325" s="109"/>
      <c r="G325" s="110"/>
      <c r="H325" s="110"/>
      <c r="I325" s="110"/>
      <c r="J325" s="110"/>
      <c r="K325" s="110"/>
      <c r="L325" s="110"/>
      <c r="M325" s="111"/>
      <c r="N325" s="44"/>
      <c r="O325" s="45"/>
      <c r="P325" s="33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  <c r="AG325" s="32"/>
      <c r="AH325" s="32"/>
      <c r="AI325" s="32"/>
      <c r="AJ325" s="32"/>
      <c r="AK325" s="32"/>
    </row>
    <row r="326" spans="1:37" ht="12.75">
      <c r="A326" s="105"/>
      <c r="B326" s="106"/>
      <c r="C326" s="107"/>
      <c r="D326" s="108"/>
      <c r="E326" s="105"/>
      <c r="F326" s="109"/>
      <c r="G326" s="110"/>
      <c r="H326" s="110"/>
      <c r="I326" s="110"/>
      <c r="J326" s="110"/>
      <c r="K326" s="110"/>
      <c r="L326" s="110"/>
      <c r="M326" s="111"/>
      <c r="N326" s="44"/>
      <c r="O326" s="45"/>
      <c r="P326" s="33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32"/>
      <c r="AI326" s="32"/>
      <c r="AJ326" s="32"/>
      <c r="AK326" s="32"/>
    </row>
    <row r="327" spans="1:37" ht="12.75">
      <c r="A327" s="105"/>
      <c r="B327" s="106"/>
      <c r="C327" s="107"/>
      <c r="D327" s="108"/>
      <c r="E327" s="105"/>
      <c r="F327" s="109"/>
      <c r="G327" s="110"/>
      <c r="H327" s="110"/>
      <c r="I327" s="110"/>
      <c r="J327" s="110"/>
      <c r="K327" s="110"/>
      <c r="L327" s="110"/>
      <c r="M327" s="111"/>
      <c r="N327" s="44"/>
      <c r="O327" s="45"/>
      <c r="P327" s="33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  <c r="AG327" s="32"/>
      <c r="AH327" s="32"/>
      <c r="AI327" s="32"/>
      <c r="AJ327" s="32"/>
      <c r="AK327" s="32"/>
    </row>
    <row r="328" spans="1:37" ht="12.75">
      <c r="A328" s="105"/>
      <c r="B328" s="106"/>
      <c r="C328" s="107"/>
      <c r="D328" s="108"/>
      <c r="E328" s="105"/>
      <c r="F328" s="109"/>
      <c r="G328" s="110"/>
      <c r="H328" s="110"/>
      <c r="I328" s="110"/>
      <c r="J328" s="110"/>
      <c r="K328" s="110"/>
      <c r="L328" s="110"/>
      <c r="M328" s="111"/>
      <c r="N328" s="44"/>
      <c r="O328" s="45"/>
      <c r="P328" s="33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  <c r="AJ328" s="32"/>
      <c r="AK328" s="32"/>
    </row>
    <row r="329" spans="1:37" ht="12.75">
      <c r="A329" s="105"/>
      <c r="B329" s="106"/>
      <c r="C329" s="107"/>
      <c r="D329" s="108"/>
      <c r="E329" s="105"/>
      <c r="F329" s="109"/>
      <c r="G329" s="110"/>
      <c r="H329" s="110"/>
      <c r="I329" s="110"/>
      <c r="J329" s="110"/>
      <c r="K329" s="110"/>
      <c r="L329" s="110"/>
      <c r="M329" s="111"/>
      <c r="N329" s="44"/>
      <c r="O329" s="45"/>
      <c r="P329" s="33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32"/>
      <c r="AI329" s="32"/>
      <c r="AJ329" s="32"/>
      <c r="AK329" s="32"/>
    </row>
    <row r="330" spans="1:37" ht="12.75">
      <c r="A330" s="105"/>
      <c r="B330" s="106"/>
      <c r="C330" s="107"/>
      <c r="D330" s="108"/>
      <c r="E330" s="105"/>
      <c r="F330" s="109"/>
      <c r="G330" s="110"/>
      <c r="H330" s="110"/>
      <c r="I330" s="110"/>
      <c r="J330" s="110"/>
      <c r="K330" s="110"/>
      <c r="L330" s="110"/>
      <c r="M330" s="111"/>
      <c r="N330" s="44"/>
      <c r="O330" s="45"/>
      <c r="P330" s="33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F330" s="32"/>
      <c r="AG330" s="32"/>
      <c r="AH330" s="32"/>
      <c r="AI330" s="32"/>
      <c r="AJ330" s="32"/>
      <c r="AK330" s="32"/>
    </row>
    <row r="331" spans="1:37" ht="12.75">
      <c r="A331" s="105"/>
      <c r="B331" s="106"/>
      <c r="C331" s="107"/>
      <c r="D331" s="108"/>
      <c r="E331" s="105"/>
      <c r="F331" s="109"/>
      <c r="G331" s="110"/>
      <c r="H331" s="110"/>
      <c r="I331" s="110"/>
      <c r="J331" s="110"/>
      <c r="K331" s="110"/>
      <c r="L331" s="110"/>
      <c r="M331" s="111"/>
      <c r="N331" s="44"/>
      <c r="O331" s="45"/>
      <c r="P331" s="33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F331" s="32"/>
      <c r="AG331" s="32"/>
      <c r="AH331" s="32"/>
      <c r="AI331" s="32"/>
      <c r="AJ331" s="32"/>
      <c r="AK331" s="32"/>
    </row>
    <row r="332" spans="1:37" ht="12.75">
      <c r="A332" s="105"/>
      <c r="B332" s="106"/>
      <c r="C332" s="107"/>
      <c r="D332" s="108"/>
      <c r="E332" s="105"/>
      <c r="F332" s="109"/>
      <c r="G332" s="110"/>
      <c r="H332" s="110"/>
      <c r="I332" s="110"/>
      <c r="J332" s="110"/>
      <c r="K332" s="110"/>
      <c r="L332" s="110"/>
      <c r="M332" s="111"/>
      <c r="N332" s="44"/>
      <c r="O332" s="45"/>
      <c r="P332" s="33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AI332" s="32"/>
      <c r="AJ332" s="32"/>
      <c r="AK332" s="32"/>
    </row>
    <row r="333" spans="1:37" ht="12.75">
      <c r="A333" s="105"/>
      <c r="B333" s="106"/>
      <c r="C333" s="107"/>
      <c r="D333" s="108"/>
      <c r="E333" s="105"/>
      <c r="F333" s="109"/>
      <c r="G333" s="110"/>
      <c r="H333" s="110"/>
      <c r="I333" s="110"/>
      <c r="J333" s="110"/>
      <c r="K333" s="110"/>
      <c r="L333" s="110"/>
      <c r="M333" s="111"/>
      <c r="N333" s="44"/>
      <c r="O333" s="45"/>
      <c r="P333" s="33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  <c r="AG333" s="32"/>
      <c r="AH333" s="32"/>
      <c r="AI333" s="32"/>
      <c r="AJ333" s="32"/>
      <c r="AK333" s="32"/>
    </row>
    <row r="334" spans="1:37" ht="12.75">
      <c r="A334" s="105"/>
      <c r="B334" s="106"/>
      <c r="C334" s="107"/>
      <c r="D334" s="108"/>
      <c r="E334" s="105"/>
      <c r="F334" s="109"/>
      <c r="G334" s="110"/>
      <c r="H334" s="110"/>
      <c r="I334" s="110"/>
      <c r="J334" s="110"/>
      <c r="K334" s="110"/>
      <c r="L334" s="110"/>
      <c r="M334" s="111"/>
      <c r="N334" s="44"/>
      <c r="O334" s="45"/>
      <c r="P334" s="33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  <c r="AG334" s="32"/>
      <c r="AH334" s="32"/>
      <c r="AI334" s="32"/>
      <c r="AJ334" s="32"/>
      <c r="AK334" s="32"/>
    </row>
    <row r="335" spans="1:37" ht="12.75">
      <c r="A335" s="105"/>
      <c r="B335" s="106"/>
      <c r="C335" s="107"/>
      <c r="D335" s="108"/>
      <c r="E335" s="105"/>
      <c r="F335" s="109"/>
      <c r="G335" s="110"/>
      <c r="H335" s="110"/>
      <c r="I335" s="110"/>
      <c r="J335" s="110"/>
      <c r="K335" s="110"/>
      <c r="L335" s="110"/>
      <c r="M335" s="111"/>
      <c r="N335" s="44"/>
      <c r="O335" s="45"/>
      <c r="P335" s="33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2"/>
      <c r="AI335" s="32"/>
      <c r="AJ335" s="32"/>
      <c r="AK335" s="32"/>
    </row>
    <row r="336" spans="1:37" ht="12.75">
      <c r="A336" s="105"/>
      <c r="B336" s="106"/>
      <c r="C336" s="107"/>
      <c r="D336" s="108"/>
      <c r="E336" s="105"/>
      <c r="F336" s="109"/>
      <c r="G336" s="110"/>
      <c r="H336" s="110"/>
      <c r="I336" s="110"/>
      <c r="J336" s="110"/>
      <c r="K336" s="110"/>
      <c r="L336" s="110"/>
      <c r="M336" s="111"/>
      <c r="N336" s="44"/>
      <c r="O336" s="45"/>
      <c r="P336" s="33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  <c r="AG336" s="32"/>
      <c r="AH336" s="32"/>
      <c r="AI336" s="32"/>
      <c r="AJ336" s="32"/>
      <c r="AK336" s="32"/>
    </row>
    <row r="337" spans="1:37" ht="12.75">
      <c r="A337" s="105"/>
      <c r="B337" s="106"/>
      <c r="C337" s="107"/>
      <c r="D337" s="108"/>
      <c r="E337" s="105"/>
      <c r="F337" s="109"/>
      <c r="G337" s="110"/>
      <c r="H337" s="110"/>
      <c r="I337" s="110"/>
      <c r="J337" s="110"/>
      <c r="K337" s="110"/>
      <c r="L337" s="110"/>
      <c r="M337" s="111"/>
      <c r="N337" s="44"/>
      <c r="O337" s="45"/>
      <c r="P337" s="33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32"/>
      <c r="AI337" s="32"/>
      <c r="AJ337" s="32"/>
      <c r="AK337" s="32"/>
    </row>
    <row r="338" spans="1:37" ht="12.75">
      <c r="A338" s="105"/>
      <c r="B338" s="106"/>
      <c r="C338" s="107"/>
      <c r="D338" s="108"/>
      <c r="E338" s="105"/>
      <c r="F338" s="109"/>
      <c r="G338" s="110"/>
      <c r="H338" s="110"/>
      <c r="I338" s="110"/>
      <c r="J338" s="110"/>
      <c r="K338" s="110"/>
      <c r="L338" s="110"/>
      <c r="M338" s="111"/>
      <c r="N338" s="44"/>
      <c r="O338" s="45"/>
      <c r="P338" s="33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  <c r="AG338" s="32"/>
      <c r="AH338" s="32"/>
      <c r="AI338" s="32"/>
      <c r="AJ338" s="32"/>
      <c r="AK338" s="32"/>
    </row>
    <row r="339" spans="1:37" ht="12.75">
      <c r="A339" s="105"/>
      <c r="B339" s="106"/>
      <c r="C339" s="107"/>
      <c r="D339" s="108"/>
      <c r="E339" s="105"/>
      <c r="F339" s="109"/>
      <c r="G339" s="110"/>
      <c r="H339" s="110"/>
      <c r="I339" s="110"/>
      <c r="J339" s="110"/>
      <c r="K339" s="110"/>
      <c r="L339" s="110"/>
      <c r="M339" s="111"/>
      <c r="N339" s="44"/>
      <c r="O339" s="45"/>
      <c r="P339" s="33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32"/>
      <c r="AI339" s="32"/>
      <c r="AJ339" s="32"/>
      <c r="AK339" s="32"/>
    </row>
    <row r="340" spans="1:37" ht="12.75">
      <c r="A340" s="105"/>
      <c r="B340" s="106"/>
      <c r="C340" s="107"/>
      <c r="D340" s="108"/>
      <c r="E340" s="105"/>
      <c r="F340" s="109"/>
      <c r="G340" s="110"/>
      <c r="H340" s="110"/>
      <c r="I340" s="110"/>
      <c r="J340" s="110"/>
      <c r="K340" s="110"/>
      <c r="L340" s="110"/>
      <c r="M340" s="111"/>
      <c r="N340" s="44"/>
      <c r="O340" s="45"/>
      <c r="P340" s="33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  <c r="AG340" s="32"/>
      <c r="AH340" s="32"/>
      <c r="AI340" s="32"/>
      <c r="AJ340" s="32"/>
      <c r="AK340" s="32"/>
    </row>
    <row r="341" spans="1:37" ht="12.75">
      <c r="A341" s="105"/>
      <c r="B341" s="106"/>
      <c r="C341" s="107"/>
      <c r="D341" s="108"/>
      <c r="E341" s="105"/>
      <c r="F341" s="109"/>
      <c r="G341" s="110"/>
      <c r="H341" s="110"/>
      <c r="I341" s="110"/>
      <c r="J341" s="110"/>
      <c r="K341" s="110"/>
      <c r="L341" s="110"/>
      <c r="M341" s="111"/>
      <c r="N341" s="44"/>
      <c r="O341" s="45"/>
      <c r="P341" s="33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2"/>
      <c r="AI341" s="32"/>
      <c r="AJ341" s="32"/>
      <c r="AK341" s="32"/>
    </row>
    <row r="342" spans="1:37" ht="12.75">
      <c r="A342" s="105"/>
      <c r="B342" s="106"/>
      <c r="C342" s="107"/>
      <c r="D342" s="108"/>
      <c r="E342" s="105"/>
      <c r="F342" s="109"/>
      <c r="G342" s="110"/>
      <c r="H342" s="110"/>
      <c r="I342" s="110"/>
      <c r="J342" s="110"/>
      <c r="K342" s="110"/>
      <c r="L342" s="110"/>
      <c r="M342" s="111"/>
      <c r="N342" s="44"/>
      <c r="O342" s="45"/>
      <c r="P342" s="33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AI342" s="32"/>
      <c r="AJ342" s="32"/>
      <c r="AK342" s="32"/>
    </row>
    <row r="343" spans="1:37" ht="12.75">
      <c r="A343" s="105"/>
      <c r="B343" s="106"/>
      <c r="C343" s="107"/>
      <c r="D343" s="108"/>
      <c r="E343" s="105"/>
      <c r="F343" s="109"/>
      <c r="G343" s="110"/>
      <c r="H343" s="110"/>
      <c r="I343" s="110"/>
      <c r="J343" s="110"/>
      <c r="K343" s="110"/>
      <c r="L343" s="110"/>
      <c r="M343" s="111"/>
      <c r="N343" s="44"/>
      <c r="O343" s="45"/>
      <c r="P343" s="33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J343" s="32"/>
      <c r="AK343" s="32"/>
    </row>
    <row r="344" spans="1:37" ht="12.75">
      <c r="A344" s="105"/>
      <c r="B344" s="106"/>
      <c r="C344" s="107"/>
      <c r="D344" s="108"/>
      <c r="E344" s="105"/>
      <c r="F344" s="109"/>
      <c r="G344" s="110"/>
      <c r="H344" s="110"/>
      <c r="I344" s="110"/>
      <c r="J344" s="110"/>
      <c r="K344" s="110"/>
      <c r="L344" s="110"/>
      <c r="M344" s="111"/>
      <c r="N344" s="44"/>
      <c r="O344" s="45"/>
      <c r="P344" s="33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  <c r="AJ344" s="32"/>
      <c r="AK344" s="32"/>
    </row>
    <row r="345" spans="1:37" ht="12.75">
      <c r="A345" s="105"/>
      <c r="B345" s="106"/>
      <c r="C345" s="107"/>
      <c r="D345" s="108"/>
      <c r="E345" s="105"/>
      <c r="F345" s="109"/>
      <c r="G345" s="110"/>
      <c r="H345" s="110"/>
      <c r="I345" s="110"/>
      <c r="J345" s="110"/>
      <c r="K345" s="110"/>
      <c r="L345" s="110"/>
      <c r="M345" s="111"/>
      <c r="N345" s="44"/>
      <c r="O345" s="45"/>
      <c r="P345" s="33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  <c r="AG345" s="32"/>
      <c r="AH345" s="32"/>
      <c r="AI345" s="32"/>
      <c r="AJ345" s="32"/>
      <c r="AK345" s="32"/>
    </row>
    <row r="346" spans="1:37" ht="12.75">
      <c r="A346" s="105"/>
      <c r="B346" s="106"/>
      <c r="C346" s="107"/>
      <c r="D346" s="108"/>
      <c r="E346" s="105"/>
      <c r="F346" s="109"/>
      <c r="G346" s="110"/>
      <c r="H346" s="110"/>
      <c r="I346" s="110"/>
      <c r="J346" s="110"/>
      <c r="K346" s="110"/>
      <c r="L346" s="110"/>
      <c r="M346" s="111"/>
      <c r="N346" s="44"/>
      <c r="O346" s="45"/>
      <c r="P346" s="33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  <c r="AG346" s="32"/>
      <c r="AH346" s="32"/>
      <c r="AI346" s="32"/>
      <c r="AJ346" s="32"/>
      <c r="AK346" s="32"/>
    </row>
    <row r="347" spans="1:37" ht="12.75">
      <c r="A347" s="105"/>
      <c r="B347" s="106"/>
      <c r="C347" s="107"/>
      <c r="D347" s="108"/>
      <c r="E347" s="105"/>
      <c r="F347" s="109"/>
      <c r="G347" s="110"/>
      <c r="H347" s="110"/>
      <c r="I347" s="110"/>
      <c r="J347" s="110"/>
      <c r="K347" s="110"/>
      <c r="L347" s="110"/>
      <c r="M347" s="111"/>
      <c r="N347" s="44"/>
      <c r="O347" s="45"/>
      <c r="P347" s="33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  <c r="AG347" s="32"/>
      <c r="AH347" s="32"/>
      <c r="AI347" s="32"/>
      <c r="AJ347" s="32"/>
      <c r="AK347" s="32"/>
    </row>
    <row r="348" spans="1:37" ht="12.75">
      <c r="A348" s="105"/>
      <c r="B348" s="106"/>
      <c r="C348" s="107"/>
      <c r="D348" s="108"/>
      <c r="E348" s="105"/>
      <c r="F348" s="109"/>
      <c r="G348" s="110"/>
      <c r="H348" s="110"/>
      <c r="I348" s="110"/>
      <c r="J348" s="110"/>
      <c r="K348" s="110"/>
      <c r="L348" s="110"/>
      <c r="M348" s="111"/>
      <c r="N348" s="44"/>
      <c r="O348" s="45"/>
      <c r="P348" s="33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  <c r="AG348" s="32"/>
      <c r="AH348" s="32"/>
      <c r="AI348" s="32"/>
      <c r="AJ348" s="32"/>
      <c r="AK348" s="32"/>
    </row>
    <row r="349" spans="1:37" ht="12.75">
      <c r="A349" s="105"/>
      <c r="B349" s="106"/>
      <c r="C349" s="107"/>
      <c r="D349" s="108"/>
      <c r="E349" s="105"/>
      <c r="F349" s="109"/>
      <c r="G349" s="110"/>
      <c r="H349" s="110"/>
      <c r="I349" s="110"/>
      <c r="J349" s="110"/>
      <c r="K349" s="110"/>
      <c r="L349" s="110"/>
      <c r="M349" s="111"/>
      <c r="N349" s="44"/>
      <c r="O349" s="45"/>
      <c r="P349" s="33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32"/>
      <c r="AI349" s="32"/>
      <c r="AJ349" s="32"/>
      <c r="AK349" s="32"/>
    </row>
    <row r="350" spans="1:37" ht="12.75">
      <c r="A350" s="105"/>
      <c r="B350" s="106"/>
      <c r="C350" s="107"/>
      <c r="D350" s="108"/>
      <c r="E350" s="105"/>
      <c r="F350" s="109"/>
      <c r="G350" s="110"/>
      <c r="H350" s="110"/>
      <c r="I350" s="110"/>
      <c r="J350" s="110"/>
      <c r="K350" s="110"/>
      <c r="L350" s="110"/>
      <c r="M350" s="111"/>
      <c r="N350" s="44"/>
      <c r="O350" s="45"/>
      <c r="P350" s="33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32"/>
      <c r="AH350" s="32"/>
      <c r="AI350" s="32"/>
      <c r="AJ350" s="32"/>
      <c r="AK350" s="32"/>
    </row>
    <row r="351" spans="1:37" ht="12.75">
      <c r="A351" s="105"/>
      <c r="B351" s="106"/>
      <c r="C351" s="107"/>
      <c r="D351" s="108"/>
      <c r="E351" s="105"/>
      <c r="F351" s="109"/>
      <c r="G351" s="110"/>
      <c r="H351" s="110"/>
      <c r="I351" s="110"/>
      <c r="J351" s="110"/>
      <c r="K351" s="110"/>
      <c r="L351" s="110"/>
      <c r="M351" s="111"/>
      <c r="N351" s="44"/>
      <c r="O351" s="45"/>
      <c r="P351" s="33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  <c r="AG351" s="32"/>
      <c r="AH351" s="32"/>
      <c r="AI351" s="32"/>
      <c r="AJ351" s="32"/>
      <c r="AK351" s="32"/>
    </row>
    <row r="352" spans="1:37" ht="12.75">
      <c r="A352" s="105"/>
      <c r="B352" s="106"/>
      <c r="C352" s="107"/>
      <c r="D352" s="108"/>
      <c r="E352" s="105"/>
      <c r="F352" s="109"/>
      <c r="G352" s="110"/>
      <c r="H352" s="110"/>
      <c r="I352" s="110"/>
      <c r="J352" s="110"/>
      <c r="K352" s="110"/>
      <c r="L352" s="110"/>
      <c r="M352" s="111"/>
      <c r="N352" s="44"/>
      <c r="O352" s="45"/>
      <c r="P352" s="33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AI352" s="32"/>
      <c r="AJ352" s="32"/>
      <c r="AK352" s="32"/>
    </row>
    <row r="353" spans="1:37" ht="12.75">
      <c r="A353" s="105"/>
      <c r="B353" s="106"/>
      <c r="C353" s="107"/>
      <c r="D353" s="108"/>
      <c r="E353" s="105"/>
      <c r="F353" s="109"/>
      <c r="G353" s="110"/>
      <c r="H353" s="110"/>
      <c r="I353" s="110"/>
      <c r="J353" s="110"/>
      <c r="K353" s="110"/>
      <c r="L353" s="110"/>
      <c r="M353" s="111"/>
      <c r="N353" s="44"/>
      <c r="O353" s="45"/>
      <c r="P353" s="33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  <c r="AF353" s="32"/>
      <c r="AG353" s="32"/>
      <c r="AH353" s="32"/>
      <c r="AI353" s="32"/>
      <c r="AJ353" s="32"/>
      <c r="AK353" s="32"/>
    </row>
    <row r="354" spans="1:37" ht="12.75">
      <c r="A354" s="105"/>
      <c r="B354" s="106"/>
      <c r="C354" s="107"/>
      <c r="D354" s="108"/>
      <c r="E354" s="105"/>
      <c r="F354" s="109"/>
      <c r="G354" s="110"/>
      <c r="H354" s="110"/>
      <c r="I354" s="110"/>
      <c r="J354" s="110"/>
      <c r="K354" s="110"/>
      <c r="L354" s="110"/>
      <c r="M354" s="111"/>
      <c r="N354" s="44"/>
      <c r="O354" s="45"/>
      <c r="P354" s="33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  <c r="AG354" s="32"/>
      <c r="AH354" s="32"/>
      <c r="AI354" s="32"/>
      <c r="AJ354" s="32"/>
      <c r="AK354" s="32"/>
    </row>
    <row r="355" spans="1:37" ht="12.75">
      <c r="A355" s="105"/>
      <c r="B355" s="106"/>
      <c r="C355" s="107"/>
      <c r="D355" s="108"/>
      <c r="E355" s="105"/>
      <c r="F355" s="109"/>
      <c r="G355" s="110"/>
      <c r="H355" s="110"/>
      <c r="I355" s="110"/>
      <c r="J355" s="110"/>
      <c r="K355" s="110"/>
      <c r="L355" s="110"/>
      <c r="M355" s="111"/>
      <c r="N355" s="44"/>
      <c r="O355" s="45"/>
      <c r="P355" s="33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32"/>
      <c r="AI355" s="32"/>
      <c r="AJ355" s="32"/>
      <c r="AK355" s="32"/>
    </row>
    <row r="356" spans="1:37" ht="12.75">
      <c r="A356" s="105"/>
      <c r="B356" s="106"/>
      <c r="C356" s="107"/>
      <c r="D356" s="108"/>
      <c r="E356" s="105"/>
      <c r="F356" s="109"/>
      <c r="G356" s="110"/>
      <c r="H356" s="110"/>
      <c r="I356" s="110"/>
      <c r="J356" s="110"/>
      <c r="K356" s="110"/>
      <c r="L356" s="110"/>
      <c r="M356" s="111"/>
      <c r="N356" s="44"/>
      <c r="O356" s="45"/>
      <c r="P356" s="33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  <c r="AD356" s="32"/>
      <c r="AE356" s="32"/>
      <c r="AF356" s="32"/>
      <c r="AG356" s="32"/>
      <c r="AH356" s="32"/>
      <c r="AI356" s="32"/>
      <c r="AJ356" s="32"/>
      <c r="AK356" s="32"/>
    </row>
    <row r="357" spans="1:37" ht="12.75">
      <c r="A357" s="105"/>
      <c r="B357" s="106"/>
      <c r="C357" s="107"/>
      <c r="D357" s="108"/>
      <c r="E357" s="105"/>
      <c r="F357" s="109"/>
      <c r="G357" s="110"/>
      <c r="H357" s="110"/>
      <c r="I357" s="110"/>
      <c r="J357" s="110"/>
      <c r="K357" s="110"/>
      <c r="L357" s="110"/>
      <c r="M357" s="111"/>
      <c r="N357" s="44"/>
      <c r="O357" s="45"/>
      <c r="P357" s="33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  <c r="AG357" s="32"/>
      <c r="AH357" s="32"/>
      <c r="AI357" s="32"/>
      <c r="AJ357" s="32"/>
      <c r="AK357" s="32"/>
    </row>
    <row r="358" spans="1:37" ht="12.75">
      <c r="A358" s="105"/>
      <c r="B358" s="106"/>
      <c r="C358" s="107"/>
      <c r="D358" s="108"/>
      <c r="E358" s="105"/>
      <c r="F358" s="109"/>
      <c r="G358" s="110"/>
      <c r="H358" s="110"/>
      <c r="I358" s="110"/>
      <c r="J358" s="110"/>
      <c r="K358" s="110"/>
      <c r="L358" s="110"/>
      <c r="M358" s="111"/>
      <c r="N358" s="44"/>
      <c r="O358" s="45"/>
      <c r="P358" s="33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32"/>
      <c r="AI358" s="32"/>
      <c r="AJ358" s="32"/>
      <c r="AK358" s="32"/>
    </row>
    <row r="359" spans="1:37" ht="12.75">
      <c r="A359" s="105"/>
      <c r="B359" s="106"/>
      <c r="C359" s="107"/>
      <c r="D359" s="108"/>
      <c r="E359" s="105"/>
      <c r="F359" s="109"/>
      <c r="G359" s="110"/>
      <c r="H359" s="110"/>
      <c r="I359" s="110"/>
      <c r="J359" s="110"/>
      <c r="K359" s="110"/>
      <c r="L359" s="110"/>
      <c r="M359" s="111"/>
      <c r="N359" s="44"/>
      <c r="O359" s="45"/>
      <c r="P359" s="33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  <c r="AG359" s="32"/>
      <c r="AH359" s="32"/>
      <c r="AI359" s="32"/>
      <c r="AJ359" s="32"/>
      <c r="AK359" s="32"/>
    </row>
    <row r="360" spans="1:37" ht="12.75">
      <c r="A360" s="105"/>
      <c r="B360" s="106"/>
      <c r="C360" s="107"/>
      <c r="D360" s="108"/>
      <c r="E360" s="105"/>
      <c r="F360" s="109"/>
      <c r="G360" s="110"/>
      <c r="H360" s="110"/>
      <c r="I360" s="110"/>
      <c r="J360" s="110"/>
      <c r="K360" s="110"/>
      <c r="L360" s="110"/>
      <c r="M360" s="111"/>
      <c r="N360" s="44"/>
      <c r="O360" s="45"/>
      <c r="P360" s="33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  <c r="AJ360" s="32"/>
      <c r="AK360" s="32"/>
    </row>
    <row r="361" spans="1:37" ht="12.75">
      <c r="A361" s="105"/>
      <c r="B361" s="106"/>
      <c r="C361" s="107"/>
      <c r="D361" s="108"/>
      <c r="E361" s="105"/>
      <c r="F361" s="109"/>
      <c r="G361" s="110"/>
      <c r="H361" s="110"/>
      <c r="I361" s="110"/>
      <c r="J361" s="110"/>
      <c r="K361" s="110"/>
      <c r="L361" s="110"/>
      <c r="M361" s="111"/>
      <c r="N361" s="44"/>
      <c r="O361" s="45"/>
      <c r="P361" s="33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  <c r="AG361" s="32"/>
      <c r="AH361" s="32"/>
      <c r="AI361" s="32"/>
      <c r="AJ361" s="32"/>
      <c r="AK361" s="32"/>
    </row>
    <row r="362" spans="1:37" ht="12.75">
      <c r="A362" s="105"/>
      <c r="B362" s="106"/>
      <c r="C362" s="107"/>
      <c r="D362" s="108"/>
      <c r="E362" s="105"/>
      <c r="F362" s="109"/>
      <c r="G362" s="110"/>
      <c r="H362" s="110"/>
      <c r="I362" s="110"/>
      <c r="J362" s="110"/>
      <c r="K362" s="110"/>
      <c r="L362" s="110"/>
      <c r="M362" s="111"/>
      <c r="N362" s="44"/>
      <c r="O362" s="45"/>
      <c r="P362" s="33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F362" s="32"/>
      <c r="AG362" s="32"/>
      <c r="AH362" s="32"/>
      <c r="AI362" s="32"/>
      <c r="AJ362" s="32"/>
      <c r="AK362" s="32"/>
    </row>
    <row r="363" spans="1:37" ht="12.75">
      <c r="A363" s="105"/>
      <c r="B363" s="106"/>
      <c r="C363" s="107"/>
      <c r="D363" s="108"/>
      <c r="E363" s="105"/>
      <c r="F363" s="109"/>
      <c r="G363" s="110"/>
      <c r="H363" s="110"/>
      <c r="I363" s="110"/>
      <c r="J363" s="110"/>
      <c r="K363" s="110"/>
      <c r="L363" s="110"/>
      <c r="M363" s="111"/>
      <c r="N363" s="44"/>
      <c r="O363" s="45"/>
      <c r="P363" s="33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  <c r="AB363" s="32"/>
      <c r="AC363" s="32"/>
      <c r="AD363" s="32"/>
      <c r="AE363" s="32"/>
      <c r="AF363" s="32"/>
      <c r="AG363" s="32"/>
      <c r="AH363" s="32"/>
      <c r="AI363" s="32"/>
      <c r="AJ363" s="32"/>
      <c r="AK363" s="32"/>
    </row>
    <row r="364" spans="1:37" ht="12.75">
      <c r="A364" s="105"/>
      <c r="B364" s="106"/>
      <c r="C364" s="107"/>
      <c r="D364" s="108"/>
      <c r="E364" s="105"/>
      <c r="F364" s="109"/>
      <c r="G364" s="110"/>
      <c r="H364" s="110"/>
      <c r="I364" s="110"/>
      <c r="J364" s="110"/>
      <c r="K364" s="110"/>
      <c r="L364" s="110"/>
      <c r="M364" s="111"/>
      <c r="N364" s="44"/>
      <c r="O364" s="45"/>
      <c r="P364" s="33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  <c r="AC364" s="32"/>
      <c r="AD364" s="32"/>
      <c r="AE364" s="32"/>
      <c r="AF364" s="32"/>
      <c r="AG364" s="32"/>
      <c r="AH364" s="32"/>
      <c r="AI364" s="32"/>
      <c r="AJ364" s="32"/>
      <c r="AK364" s="32"/>
    </row>
    <row r="365" spans="1:37" ht="12.75">
      <c r="A365" s="105"/>
      <c r="B365" s="106"/>
      <c r="C365" s="107"/>
      <c r="D365" s="108"/>
      <c r="E365" s="105"/>
      <c r="F365" s="109"/>
      <c r="G365" s="110"/>
      <c r="H365" s="110"/>
      <c r="I365" s="110"/>
      <c r="J365" s="110"/>
      <c r="K365" s="110"/>
      <c r="L365" s="110"/>
      <c r="M365" s="111"/>
      <c r="N365" s="44"/>
      <c r="O365" s="45"/>
      <c r="P365" s="33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F365" s="32"/>
      <c r="AG365" s="32"/>
      <c r="AH365" s="32"/>
      <c r="AI365" s="32"/>
      <c r="AJ365" s="32"/>
      <c r="AK365" s="32"/>
    </row>
    <row r="366" spans="1:37" ht="12.75">
      <c r="A366" s="105"/>
      <c r="B366" s="106"/>
      <c r="C366" s="107"/>
      <c r="D366" s="108"/>
      <c r="E366" s="105"/>
      <c r="F366" s="109"/>
      <c r="G366" s="110"/>
      <c r="H366" s="110"/>
      <c r="I366" s="110"/>
      <c r="J366" s="110"/>
      <c r="K366" s="110"/>
      <c r="L366" s="110"/>
      <c r="M366" s="111"/>
      <c r="N366" s="44"/>
      <c r="O366" s="45"/>
      <c r="P366" s="33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F366" s="32"/>
      <c r="AG366" s="32"/>
      <c r="AH366" s="32"/>
      <c r="AI366" s="32"/>
      <c r="AJ366" s="32"/>
      <c r="AK366" s="32"/>
    </row>
    <row r="367" spans="1:37" ht="12.75">
      <c r="A367" s="105"/>
      <c r="B367" s="106"/>
      <c r="C367" s="107"/>
      <c r="D367" s="108"/>
      <c r="E367" s="105"/>
      <c r="F367" s="109"/>
      <c r="G367" s="110"/>
      <c r="H367" s="110"/>
      <c r="I367" s="110"/>
      <c r="J367" s="110"/>
      <c r="K367" s="110"/>
      <c r="L367" s="110"/>
      <c r="M367" s="111"/>
      <c r="N367" s="44"/>
      <c r="O367" s="45"/>
      <c r="P367" s="33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  <c r="AD367" s="32"/>
      <c r="AE367" s="32"/>
      <c r="AF367" s="32"/>
      <c r="AG367" s="32"/>
      <c r="AH367" s="32"/>
      <c r="AI367" s="32"/>
      <c r="AJ367" s="32"/>
      <c r="AK367" s="32"/>
    </row>
    <row r="368" spans="1:37" ht="12.75">
      <c r="A368" s="105"/>
      <c r="B368" s="106"/>
      <c r="C368" s="107"/>
      <c r="D368" s="108"/>
      <c r="E368" s="105"/>
      <c r="F368" s="109"/>
      <c r="G368" s="110"/>
      <c r="H368" s="110"/>
      <c r="I368" s="110"/>
      <c r="J368" s="110"/>
      <c r="K368" s="110"/>
      <c r="L368" s="110"/>
      <c r="M368" s="111"/>
      <c r="N368" s="44"/>
      <c r="O368" s="45"/>
      <c r="P368" s="33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  <c r="AD368" s="32"/>
      <c r="AE368" s="32"/>
      <c r="AF368" s="32"/>
      <c r="AG368" s="32"/>
      <c r="AH368" s="32"/>
      <c r="AI368" s="32"/>
      <c r="AJ368" s="32"/>
      <c r="AK368" s="32"/>
    </row>
    <row r="369" spans="1:37" ht="12.75">
      <c r="A369" s="105"/>
      <c r="B369" s="106"/>
      <c r="C369" s="107"/>
      <c r="D369" s="108"/>
      <c r="E369" s="105"/>
      <c r="F369" s="109"/>
      <c r="G369" s="110"/>
      <c r="H369" s="110"/>
      <c r="I369" s="110"/>
      <c r="J369" s="110"/>
      <c r="K369" s="110"/>
      <c r="L369" s="110"/>
      <c r="M369" s="111"/>
      <c r="N369" s="44"/>
      <c r="O369" s="45"/>
      <c r="P369" s="33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F369" s="32"/>
      <c r="AG369" s="32"/>
      <c r="AH369" s="32"/>
      <c r="AI369" s="32"/>
      <c r="AJ369" s="32"/>
      <c r="AK369" s="32"/>
    </row>
    <row r="370" spans="1:37" ht="12.75">
      <c r="A370" s="105"/>
      <c r="B370" s="106"/>
      <c r="C370" s="107"/>
      <c r="D370" s="108"/>
      <c r="E370" s="105"/>
      <c r="F370" s="109"/>
      <c r="G370" s="110"/>
      <c r="H370" s="110"/>
      <c r="I370" s="110"/>
      <c r="J370" s="110"/>
      <c r="K370" s="110"/>
      <c r="L370" s="110"/>
      <c r="M370" s="111"/>
      <c r="N370" s="44"/>
      <c r="O370" s="45"/>
      <c r="P370" s="33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F370" s="32"/>
      <c r="AG370" s="32"/>
      <c r="AH370" s="32"/>
      <c r="AI370" s="32"/>
      <c r="AJ370" s="32"/>
      <c r="AK370" s="32"/>
    </row>
    <row r="371" spans="1:37" ht="12.75">
      <c r="A371" s="105"/>
      <c r="B371" s="106"/>
      <c r="C371" s="107"/>
      <c r="D371" s="108"/>
      <c r="E371" s="105"/>
      <c r="F371" s="109"/>
      <c r="G371" s="110"/>
      <c r="H371" s="110"/>
      <c r="I371" s="110"/>
      <c r="J371" s="110"/>
      <c r="K371" s="110"/>
      <c r="L371" s="110"/>
      <c r="M371" s="111"/>
      <c r="N371" s="44"/>
      <c r="O371" s="45"/>
      <c r="P371" s="33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F371" s="32"/>
      <c r="AG371" s="32"/>
      <c r="AH371" s="32"/>
      <c r="AI371" s="32"/>
      <c r="AJ371" s="32"/>
      <c r="AK371" s="32"/>
    </row>
    <row r="372" spans="1:37" ht="12.75">
      <c r="A372" s="105"/>
      <c r="B372" s="106"/>
      <c r="C372" s="107"/>
      <c r="D372" s="108"/>
      <c r="E372" s="105"/>
      <c r="F372" s="109"/>
      <c r="G372" s="110"/>
      <c r="H372" s="110"/>
      <c r="I372" s="110"/>
      <c r="J372" s="110"/>
      <c r="K372" s="110"/>
      <c r="L372" s="110"/>
      <c r="M372" s="111"/>
      <c r="N372" s="44"/>
      <c r="O372" s="45"/>
      <c r="P372" s="33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  <c r="AJ372" s="32"/>
      <c r="AK372" s="32"/>
    </row>
    <row r="373" spans="1:37" ht="12.75">
      <c r="A373" s="105"/>
      <c r="B373" s="106"/>
      <c r="C373" s="107"/>
      <c r="D373" s="108"/>
      <c r="E373" s="105"/>
      <c r="F373" s="109"/>
      <c r="G373" s="110"/>
      <c r="H373" s="110"/>
      <c r="I373" s="110"/>
      <c r="J373" s="110"/>
      <c r="K373" s="110"/>
      <c r="L373" s="110"/>
      <c r="M373" s="111"/>
      <c r="N373" s="44"/>
      <c r="O373" s="45"/>
      <c r="P373" s="33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  <c r="AD373" s="32"/>
      <c r="AE373" s="32"/>
      <c r="AF373" s="32"/>
      <c r="AG373" s="32"/>
      <c r="AH373" s="32"/>
      <c r="AI373" s="32"/>
      <c r="AJ373" s="32"/>
      <c r="AK373" s="32"/>
    </row>
    <row r="374" spans="1:37" ht="12.75">
      <c r="A374" s="105"/>
      <c r="B374" s="106"/>
      <c r="C374" s="107"/>
      <c r="D374" s="108"/>
      <c r="E374" s="105"/>
      <c r="F374" s="109"/>
      <c r="G374" s="110"/>
      <c r="H374" s="110"/>
      <c r="I374" s="110"/>
      <c r="J374" s="110"/>
      <c r="K374" s="110"/>
      <c r="L374" s="110"/>
      <c r="M374" s="111"/>
      <c r="N374" s="44"/>
      <c r="O374" s="45"/>
      <c r="P374" s="33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  <c r="AG374" s="32"/>
      <c r="AH374" s="32"/>
      <c r="AI374" s="32"/>
      <c r="AJ374" s="32"/>
      <c r="AK374" s="32"/>
    </row>
    <row r="375" spans="1:37" ht="12.75">
      <c r="A375" s="105"/>
      <c r="B375" s="106"/>
      <c r="C375" s="107"/>
      <c r="D375" s="108"/>
      <c r="E375" s="105"/>
      <c r="F375" s="109"/>
      <c r="G375" s="110"/>
      <c r="H375" s="110"/>
      <c r="I375" s="110"/>
      <c r="J375" s="110"/>
      <c r="K375" s="110"/>
      <c r="L375" s="110"/>
      <c r="M375" s="111"/>
      <c r="N375" s="44"/>
      <c r="O375" s="45"/>
      <c r="P375" s="33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  <c r="AG375" s="32"/>
      <c r="AH375" s="32"/>
      <c r="AI375" s="32"/>
      <c r="AJ375" s="32"/>
      <c r="AK375" s="32"/>
    </row>
    <row r="376" spans="1:37" ht="12.75">
      <c r="A376" s="105"/>
      <c r="B376" s="106"/>
      <c r="C376" s="107"/>
      <c r="D376" s="108"/>
      <c r="E376" s="105"/>
      <c r="F376" s="109"/>
      <c r="G376" s="110"/>
      <c r="H376" s="110"/>
      <c r="I376" s="110"/>
      <c r="J376" s="110"/>
      <c r="K376" s="110"/>
      <c r="L376" s="110"/>
      <c r="M376" s="111"/>
      <c r="N376" s="44"/>
      <c r="O376" s="45"/>
      <c r="P376" s="33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32"/>
      <c r="AI376" s="32"/>
      <c r="AJ376" s="32"/>
      <c r="AK376" s="32"/>
    </row>
    <row r="377" spans="1:37" ht="12.75">
      <c r="A377" s="105"/>
      <c r="B377" s="106"/>
      <c r="C377" s="107"/>
      <c r="D377" s="108"/>
      <c r="E377" s="105"/>
      <c r="F377" s="109"/>
      <c r="G377" s="110"/>
      <c r="H377" s="110"/>
      <c r="I377" s="110"/>
      <c r="J377" s="110"/>
      <c r="K377" s="110"/>
      <c r="L377" s="110"/>
      <c r="M377" s="111"/>
      <c r="N377" s="44"/>
      <c r="O377" s="45"/>
      <c r="P377" s="33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J377" s="32"/>
      <c r="AK377" s="32"/>
    </row>
    <row r="378" spans="1:37" ht="12.75">
      <c r="A378" s="105"/>
      <c r="B378" s="106"/>
      <c r="C378" s="107"/>
      <c r="D378" s="108"/>
      <c r="E378" s="105"/>
      <c r="F378" s="109"/>
      <c r="G378" s="110"/>
      <c r="H378" s="110"/>
      <c r="I378" s="110"/>
      <c r="J378" s="110"/>
      <c r="K378" s="110"/>
      <c r="L378" s="110"/>
      <c r="M378" s="111"/>
      <c r="N378" s="44"/>
      <c r="O378" s="45"/>
      <c r="P378" s="33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  <c r="AD378" s="32"/>
      <c r="AE378" s="32"/>
      <c r="AF378" s="32"/>
      <c r="AG378" s="32"/>
      <c r="AH378" s="32"/>
      <c r="AI378" s="32"/>
      <c r="AJ378" s="32"/>
      <c r="AK378" s="32"/>
    </row>
    <row r="379" spans="1:37" ht="12.75">
      <c r="A379" s="105"/>
      <c r="B379" s="106"/>
      <c r="C379" s="107"/>
      <c r="D379" s="108"/>
      <c r="E379" s="105"/>
      <c r="F379" s="109"/>
      <c r="G379" s="110"/>
      <c r="H379" s="110"/>
      <c r="I379" s="110"/>
      <c r="J379" s="110"/>
      <c r="K379" s="110"/>
      <c r="L379" s="110"/>
      <c r="M379" s="111"/>
      <c r="N379" s="44"/>
      <c r="O379" s="45"/>
      <c r="P379" s="33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  <c r="AD379" s="32"/>
      <c r="AE379" s="32"/>
      <c r="AF379" s="32"/>
      <c r="AG379" s="32"/>
      <c r="AH379" s="32"/>
      <c r="AI379" s="32"/>
      <c r="AJ379" s="32"/>
      <c r="AK379" s="32"/>
    </row>
    <row r="380" spans="1:37" ht="12.75">
      <c r="A380" s="105"/>
      <c r="B380" s="106"/>
      <c r="C380" s="107"/>
      <c r="D380" s="108"/>
      <c r="E380" s="105"/>
      <c r="F380" s="109"/>
      <c r="G380" s="110"/>
      <c r="H380" s="110"/>
      <c r="I380" s="110"/>
      <c r="J380" s="110"/>
      <c r="K380" s="110"/>
      <c r="L380" s="110"/>
      <c r="M380" s="111"/>
      <c r="N380" s="44"/>
      <c r="O380" s="45"/>
      <c r="P380" s="33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  <c r="AD380" s="32"/>
      <c r="AE380" s="32"/>
      <c r="AF380" s="32"/>
      <c r="AG380" s="32"/>
      <c r="AH380" s="32"/>
      <c r="AI380" s="32"/>
      <c r="AJ380" s="32"/>
      <c r="AK380" s="32"/>
    </row>
    <row r="381" spans="1:37" ht="12.75">
      <c r="A381" s="105"/>
      <c r="B381" s="106"/>
      <c r="C381" s="107"/>
      <c r="D381" s="108"/>
      <c r="E381" s="105"/>
      <c r="F381" s="109"/>
      <c r="G381" s="110"/>
      <c r="H381" s="110"/>
      <c r="I381" s="110"/>
      <c r="J381" s="110"/>
      <c r="K381" s="110"/>
      <c r="L381" s="110"/>
      <c r="M381" s="111"/>
      <c r="N381" s="44"/>
      <c r="O381" s="45"/>
      <c r="P381" s="33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</row>
    <row r="382" spans="1:37" ht="12.75">
      <c r="A382" s="105"/>
      <c r="B382" s="106"/>
      <c r="C382" s="107"/>
      <c r="D382" s="108"/>
      <c r="E382" s="105"/>
      <c r="F382" s="109"/>
      <c r="G382" s="110"/>
      <c r="H382" s="110"/>
      <c r="I382" s="110"/>
      <c r="J382" s="110"/>
      <c r="K382" s="110"/>
      <c r="L382" s="110"/>
      <c r="M382" s="111"/>
      <c r="N382" s="44"/>
      <c r="O382" s="45"/>
      <c r="P382" s="33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  <c r="AC382" s="32"/>
      <c r="AD382" s="32"/>
      <c r="AE382" s="32"/>
      <c r="AF382" s="32"/>
      <c r="AG382" s="32"/>
      <c r="AH382" s="32"/>
      <c r="AI382" s="32"/>
      <c r="AJ382" s="32"/>
      <c r="AK382" s="32"/>
    </row>
    <row r="383" spans="1:37" ht="12.75">
      <c r="A383" s="105"/>
      <c r="B383" s="106"/>
      <c r="C383" s="107"/>
      <c r="D383" s="108"/>
      <c r="E383" s="105"/>
      <c r="F383" s="109"/>
      <c r="G383" s="110"/>
      <c r="H383" s="110"/>
      <c r="I383" s="110"/>
      <c r="J383" s="110"/>
      <c r="K383" s="110"/>
      <c r="L383" s="110"/>
      <c r="M383" s="111"/>
      <c r="N383" s="44"/>
      <c r="O383" s="45"/>
      <c r="P383" s="33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  <c r="AD383" s="32"/>
      <c r="AE383" s="32"/>
      <c r="AF383" s="32"/>
      <c r="AG383" s="32"/>
      <c r="AH383" s="32"/>
      <c r="AI383" s="32"/>
      <c r="AJ383" s="32"/>
      <c r="AK383" s="32"/>
    </row>
    <row r="384" spans="1:37" ht="12.75">
      <c r="A384" s="105"/>
      <c r="B384" s="106"/>
      <c r="C384" s="107"/>
      <c r="D384" s="108"/>
      <c r="E384" s="105"/>
      <c r="F384" s="109"/>
      <c r="G384" s="110"/>
      <c r="H384" s="110"/>
      <c r="I384" s="110"/>
      <c r="J384" s="110"/>
      <c r="K384" s="110"/>
      <c r="L384" s="110"/>
      <c r="M384" s="111"/>
      <c r="N384" s="44"/>
      <c r="O384" s="45"/>
      <c r="P384" s="33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  <c r="AG384" s="32"/>
      <c r="AH384" s="32"/>
      <c r="AI384" s="32"/>
      <c r="AJ384" s="32"/>
      <c r="AK384" s="32"/>
    </row>
    <row r="385" spans="1:37" ht="12.75">
      <c r="A385" s="105"/>
      <c r="B385" s="106"/>
      <c r="C385" s="107"/>
      <c r="D385" s="108"/>
      <c r="E385" s="105"/>
      <c r="F385" s="109"/>
      <c r="G385" s="110"/>
      <c r="H385" s="110"/>
      <c r="I385" s="110"/>
      <c r="J385" s="110"/>
      <c r="K385" s="110"/>
      <c r="L385" s="110"/>
      <c r="M385" s="111"/>
      <c r="N385" s="44"/>
      <c r="O385" s="45"/>
      <c r="P385" s="33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2"/>
      <c r="AF385" s="32"/>
      <c r="AG385" s="32"/>
      <c r="AH385" s="32"/>
      <c r="AI385" s="32"/>
      <c r="AJ385" s="32"/>
      <c r="AK385" s="32"/>
    </row>
    <row r="386" spans="1:37" ht="12.75">
      <c r="A386" s="105"/>
      <c r="B386" s="106"/>
      <c r="C386" s="107"/>
      <c r="D386" s="108"/>
      <c r="E386" s="105"/>
      <c r="F386" s="109"/>
      <c r="G386" s="110"/>
      <c r="H386" s="110"/>
      <c r="I386" s="110"/>
      <c r="J386" s="110"/>
      <c r="K386" s="110"/>
      <c r="L386" s="110"/>
      <c r="M386" s="111"/>
      <c r="N386" s="44"/>
      <c r="O386" s="45"/>
      <c r="P386" s="33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</row>
    <row r="387" spans="1:37" ht="12.75">
      <c r="A387" s="105"/>
      <c r="B387" s="106"/>
      <c r="C387" s="107"/>
      <c r="D387" s="108"/>
      <c r="E387" s="105"/>
      <c r="F387" s="109"/>
      <c r="G387" s="110"/>
      <c r="H387" s="110"/>
      <c r="I387" s="110"/>
      <c r="J387" s="110"/>
      <c r="K387" s="110"/>
      <c r="L387" s="110"/>
      <c r="M387" s="111"/>
      <c r="N387" s="44"/>
      <c r="O387" s="45"/>
      <c r="P387" s="33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  <c r="AB387" s="32"/>
      <c r="AC387" s="32"/>
      <c r="AD387" s="32"/>
      <c r="AE387" s="32"/>
      <c r="AF387" s="32"/>
      <c r="AG387" s="32"/>
      <c r="AH387" s="32"/>
      <c r="AI387" s="32"/>
      <c r="AJ387" s="32"/>
      <c r="AK387" s="32"/>
    </row>
    <row r="388" spans="1:37" ht="12.75">
      <c r="A388" s="105"/>
      <c r="B388" s="106"/>
      <c r="C388" s="107"/>
      <c r="D388" s="108"/>
      <c r="E388" s="105"/>
      <c r="F388" s="109"/>
      <c r="G388" s="110"/>
      <c r="H388" s="110"/>
      <c r="I388" s="110"/>
      <c r="J388" s="110"/>
      <c r="K388" s="110"/>
      <c r="L388" s="110"/>
      <c r="M388" s="111"/>
      <c r="N388" s="44"/>
      <c r="O388" s="45"/>
      <c r="P388" s="33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  <c r="AG388" s="32"/>
      <c r="AH388" s="32"/>
      <c r="AI388" s="32"/>
      <c r="AJ388" s="32"/>
      <c r="AK388" s="32"/>
    </row>
    <row r="389" spans="1:37" ht="12.75">
      <c r="A389" s="105"/>
      <c r="B389" s="106"/>
      <c r="C389" s="107"/>
      <c r="D389" s="108"/>
      <c r="E389" s="105"/>
      <c r="F389" s="109"/>
      <c r="G389" s="110"/>
      <c r="H389" s="110"/>
      <c r="I389" s="110"/>
      <c r="J389" s="110"/>
      <c r="K389" s="110"/>
      <c r="L389" s="110"/>
      <c r="M389" s="111"/>
      <c r="N389" s="44"/>
      <c r="O389" s="45"/>
      <c r="P389" s="33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2"/>
      <c r="AF389" s="32"/>
      <c r="AG389" s="32"/>
      <c r="AH389" s="32"/>
      <c r="AI389" s="32"/>
      <c r="AJ389" s="32"/>
      <c r="AK389" s="32"/>
    </row>
    <row r="390" spans="1:37" ht="12.75">
      <c r="A390" s="105"/>
      <c r="B390" s="106"/>
      <c r="C390" s="107"/>
      <c r="D390" s="108"/>
      <c r="E390" s="105"/>
      <c r="F390" s="109"/>
      <c r="G390" s="110"/>
      <c r="H390" s="110"/>
      <c r="I390" s="110"/>
      <c r="J390" s="110"/>
      <c r="K390" s="110"/>
      <c r="L390" s="110"/>
      <c r="M390" s="111"/>
      <c r="N390" s="44"/>
      <c r="O390" s="45"/>
      <c r="P390" s="33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  <c r="AB390" s="32"/>
      <c r="AC390" s="32"/>
      <c r="AD390" s="32"/>
      <c r="AE390" s="32"/>
      <c r="AF390" s="32"/>
      <c r="AG390" s="32"/>
      <c r="AH390" s="32"/>
      <c r="AI390" s="32"/>
      <c r="AJ390" s="32"/>
      <c r="AK390" s="32"/>
    </row>
    <row r="391" spans="1:37" ht="12.75">
      <c r="A391" s="105"/>
      <c r="B391" s="106"/>
      <c r="C391" s="107"/>
      <c r="D391" s="108"/>
      <c r="E391" s="105"/>
      <c r="F391" s="109"/>
      <c r="G391" s="110"/>
      <c r="H391" s="110"/>
      <c r="I391" s="110"/>
      <c r="J391" s="110"/>
      <c r="K391" s="110"/>
      <c r="L391" s="110"/>
      <c r="M391" s="111"/>
      <c r="N391" s="44"/>
      <c r="O391" s="45"/>
      <c r="P391" s="33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  <c r="AB391" s="32"/>
      <c r="AC391" s="32"/>
      <c r="AD391" s="32"/>
      <c r="AE391" s="32"/>
      <c r="AF391" s="32"/>
      <c r="AG391" s="32"/>
      <c r="AH391" s="32"/>
      <c r="AI391" s="32"/>
      <c r="AJ391" s="32"/>
      <c r="AK391" s="32"/>
    </row>
    <row r="392" spans="1:37" ht="12.75">
      <c r="A392" s="105"/>
      <c r="B392" s="106"/>
      <c r="C392" s="107"/>
      <c r="D392" s="108"/>
      <c r="E392" s="105"/>
      <c r="F392" s="109"/>
      <c r="G392" s="110"/>
      <c r="H392" s="110"/>
      <c r="I392" s="110"/>
      <c r="J392" s="110"/>
      <c r="K392" s="110"/>
      <c r="L392" s="110"/>
      <c r="M392" s="111"/>
      <c r="N392" s="44"/>
      <c r="O392" s="45"/>
      <c r="P392" s="33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</row>
    <row r="393" spans="1:37" ht="12.75">
      <c r="A393" s="105"/>
      <c r="B393" s="106"/>
      <c r="C393" s="107"/>
      <c r="D393" s="108"/>
      <c r="E393" s="105"/>
      <c r="F393" s="109"/>
      <c r="G393" s="110"/>
      <c r="H393" s="110"/>
      <c r="I393" s="110"/>
      <c r="J393" s="110"/>
      <c r="K393" s="110"/>
      <c r="L393" s="110"/>
      <c r="M393" s="111"/>
      <c r="N393" s="44"/>
      <c r="O393" s="45"/>
      <c r="P393" s="33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  <c r="AB393" s="32"/>
      <c r="AC393" s="32"/>
      <c r="AD393" s="32"/>
      <c r="AE393" s="32"/>
      <c r="AF393" s="32"/>
      <c r="AG393" s="32"/>
      <c r="AH393" s="32"/>
      <c r="AI393" s="32"/>
      <c r="AJ393" s="32"/>
      <c r="AK393" s="32"/>
    </row>
    <row r="394" spans="1:37" ht="12.75">
      <c r="A394" s="105"/>
      <c r="B394" s="106"/>
      <c r="C394" s="107"/>
      <c r="D394" s="108"/>
      <c r="E394" s="105"/>
      <c r="F394" s="109"/>
      <c r="G394" s="110"/>
      <c r="H394" s="110"/>
      <c r="I394" s="110"/>
      <c r="J394" s="110"/>
      <c r="K394" s="110"/>
      <c r="L394" s="110"/>
      <c r="M394" s="111"/>
      <c r="N394" s="44"/>
      <c r="O394" s="45"/>
      <c r="P394" s="33"/>
      <c r="Q394" s="32"/>
      <c r="R394" s="32"/>
      <c r="S394" s="32"/>
      <c r="T394" s="32"/>
      <c r="U394" s="32"/>
      <c r="V394" s="32"/>
      <c r="W394" s="32"/>
      <c r="X394" s="32"/>
      <c r="Y394" s="32"/>
      <c r="Z394" s="32"/>
      <c r="AA394" s="32"/>
      <c r="AB394" s="32"/>
      <c r="AC394" s="32"/>
      <c r="AD394" s="32"/>
      <c r="AE394" s="32"/>
      <c r="AF394" s="32"/>
      <c r="AG394" s="32"/>
      <c r="AH394" s="32"/>
      <c r="AI394" s="32"/>
      <c r="AJ394" s="32"/>
      <c r="AK394" s="32"/>
    </row>
    <row r="395" spans="1:37" ht="12.75">
      <c r="A395" s="105"/>
      <c r="B395" s="106"/>
      <c r="C395" s="107"/>
      <c r="D395" s="108"/>
      <c r="E395" s="105"/>
      <c r="F395" s="109"/>
      <c r="G395" s="110"/>
      <c r="H395" s="110"/>
      <c r="I395" s="110"/>
      <c r="J395" s="110"/>
      <c r="K395" s="110"/>
      <c r="L395" s="110"/>
      <c r="M395" s="111"/>
      <c r="N395" s="44"/>
      <c r="O395" s="45"/>
      <c r="P395" s="33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  <c r="AB395" s="32"/>
      <c r="AC395" s="32"/>
      <c r="AD395" s="32"/>
      <c r="AE395" s="32"/>
      <c r="AF395" s="32"/>
      <c r="AG395" s="32"/>
      <c r="AH395" s="32"/>
      <c r="AI395" s="32"/>
      <c r="AJ395" s="32"/>
      <c r="AK395" s="32"/>
    </row>
    <row r="396" spans="1:37" ht="12.75">
      <c r="A396" s="105"/>
      <c r="B396" s="106"/>
      <c r="C396" s="107"/>
      <c r="D396" s="108"/>
      <c r="E396" s="105"/>
      <c r="F396" s="109"/>
      <c r="G396" s="110"/>
      <c r="H396" s="110"/>
      <c r="I396" s="110"/>
      <c r="J396" s="110"/>
      <c r="K396" s="110"/>
      <c r="L396" s="110"/>
      <c r="M396" s="111"/>
      <c r="N396" s="44"/>
      <c r="O396" s="45"/>
      <c r="P396" s="33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  <c r="AB396" s="32"/>
      <c r="AC396" s="32"/>
      <c r="AD396" s="32"/>
      <c r="AE396" s="32"/>
      <c r="AF396" s="32"/>
      <c r="AG396" s="32"/>
      <c r="AH396" s="32"/>
      <c r="AI396" s="32"/>
      <c r="AJ396" s="32"/>
      <c r="AK396" s="32"/>
    </row>
    <row r="397" spans="1:37" ht="12.75">
      <c r="A397" s="105"/>
      <c r="B397" s="106"/>
      <c r="C397" s="107"/>
      <c r="D397" s="108"/>
      <c r="E397" s="105"/>
      <c r="F397" s="109"/>
      <c r="G397" s="110"/>
      <c r="H397" s="110"/>
      <c r="I397" s="110"/>
      <c r="J397" s="110"/>
      <c r="K397" s="110"/>
      <c r="L397" s="110"/>
      <c r="M397" s="111"/>
      <c r="N397" s="44"/>
      <c r="O397" s="45"/>
      <c r="P397" s="33"/>
      <c r="Q397" s="32"/>
      <c r="R397" s="32"/>
      <c r="S397" s="32"/>
      <c r="T397" s="32"/>
      <c r="U397" s="32"/>
      <c r="V397" s="32"/>
      <c r="W397" s="32"/>
      <c r="X397" s="32"/>
      <c r="Y397" s="32"/>
      <c r="Z397" s="32"/>
      <c r="AA397" s="32"/>
      <c r="AB397" s="32"/>
      <c r="AC397" s="32"/>
      <c r="AD397" s="32"/>
      <c r="AE397" s="32"/>
      <c r="AF397" s="32"/>
      <c r="AG397" s="32"/>
      <c r="AH397" s="32"/>
      <c r="AI397" s="32"/>
      <c r="AJ397" s="32"/>
      <c r="AK397" s="32"/>
    </row>
    <row r="398" spans="1:37" ht="12.75">
      <c r="A398" s="105"/>
      <c r="B398" s="106"/>
      <c r="C398" s="107"/>
      <c r="D398" s="108"/>
      <c r="E398" s="105"/>
      <c r="F398" s="109"/>
      <c r="G398" s="110"/>
      <c r="H398" s="110"/>
      <c r="I398" s="110"/>
      <c r="J398" s="110"/>
      <c r="K398" s="110"/>
      <c r="L398" s="110"/>
      <c r="M398" s="111"/>
      <c r="N398" s="44"/>
      <c r="O398" s="45"/>
      <c r="P398" s="33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</row>
    <row r="399" spans="1:37" ht="12.75">
      <c r="A399" s="105"/>
      <c r="B399" s="106"/>
      <c r="C399" s="107"/>
      <c r="D399" s="108"/>
      <c r="E399" s="105"/>
      <c r="F399" s="109"/>
      <c r="G399" s="110"/>
      <c r="H399" s="110"/>
      <c r="I399" s="110"/>
      <c r="J399" s="110"/>
      <c r="K399" s="110"/>
      <c r="L399" s="110"/>
      <c r="M399" s="111"/>
      <c r="N399" s="44"/>
      <c r="O399" s="45"/>
      <c r="P399" s="33"/>
      <c r="Q399" s="32"/>
      <c r="R399" s="32"/>
      <c r="S399" s="32"/>
      <c r="T399" s="32"/>
      <c r="U399" s="32"/>
      <c r="V399" s="32"/>
      <c r="W399" s="32"/>
      <c r="X399" s="32"/>
      <c r="Y399" s="32"/>
      <c r="Z399" s="32"/>
      <c r="AA399" s="32"/>
      <c r="AB399" s="32"/>
      <c r="AC399" s="32"/>
      <c r="AD399" s="32"/>
      <c r="AE399" s="32"/>
      <c r="AF399" s="32"/>
      <c r="AG399" s="32"/>
      <c r="AH399" s="32"/>
      <c r="AI399" s="32"/>
      <c r="AJ399" s="32"/>
      <c r="AK399" s="32"/>
    </row>
    <row r="400" spans="1:37" ht="12.75">
      <c r="A400" s="105"/>
      <c r="B400" s="106"/>
      <c r="C400" s="107"/>
      <c r="D400" s="108"/>
      <c r="E400" s="105"/>
      <c r="F400" s="109"/>
      <c r="G400" s="110"/>
      <c r="H400" s="110"/>
      <c r="I400" s="110"/>
      <c r="J400" s="110"/>
      <c r="K400" s="110"/>
      <c r="L400" s="110"/>
      <c r="M400" s="111"/>
      <c r="N400" s="44"/>
      <c r="O400" s="45"/>
      <c r="P400" s="33"/>
      <c r="Q400" s="32"/>
      <c r="R400" s="32"/>
      <c r="S400" s="32"/>
      <c r="T400" s="32"/>
      <c r="U400" s="32"/>
      <c r="V400" s="32"/>
      <c r="W400" s="32"/>
      <c r="X400" s="32"/>
      <c r="Y400" s="32"/>
      <c r="Z400" s="32"/>
      <c r="AA400" s="32"/>
      <c r="AB400" s="32"/>
      <c r="AC400" s="32"/>
      <c r="AD400" s="32"/>
      <c r="AE400" s="32"/>
      <c r="AF400" s="32"/>
      <c r="AG400" s="32"/>
      <c r="AH400" s="32"/>
      <c r="AI400" s="32"/>
      <c r="AJ400" s="32"/>
      <c r="AK400" s="32"/>
    </row>
    <row r="401" spans="1:37" ht="12.75">
      <c r="A401" s="105"/>
      <c r="B401" s="106"/>
      <c r="C401" s="107"/>
      <c r="D401" s="108"/>
      <c r="E401" s="105"/>
      <c r="F401" s="109"/>
      <c r="G401" s="110"/>
      <c r="H401" s="110"/>
      <c r="I401" s="110"/>
      <c r="J401" s="110"/>
      <c r="K401" s="110"/>
      <c r="L401" s="110"/>
      <c r="M401" s="111"/>
      <c r="N401" s="44"/>
      <c r="O401" s="45"/>
      <c r="P401" s="33"/>
      <c r="Q401" s="32"/>
      <c r="R401" s="32"/>
      <c r="S401" s="32"/>
      <c r="T401" s="32"/>
      <c r="U401" s="32"/>
      <c r="V401" s="32"/>
      <c r="W401" s="32"/>
      <c r="X401" s="32"/>
      <c r="Y401" s="32"/>
      <c r="Z401" s="32"/>
      <c r="AA401" s="32"/>
      <c r="AB401" s="32"/>
      <c r="AC401" s="32"/>
      <c r="AD401" s="32"/>
      <c r="AE401" s="32"/>
      <c r="AF401" s="32"/>
      <c r="AG401" s="32"/>
      <c r="AH401" s="32"/>
      <c r="AI401" s="32"/>
      <c r="AJ401" s="32"/>
      <c r="AK401" s="32"/>
    </row>
    <row r="402" spans="1:37" ht="12.75">
      <c r="A402" s="105"/>
      <c r="B402" s="106"/>
      <c r="C402" s="107"/>
      <c r="D402" s="108"/>
      <c r="E402" s="105"/>
      <c r="F402" s="109"/>
      <c r="G402" s="110"/>
      <c r="H402" s="110"/>
      <c r="I402" s="110"/>
      <c r="J402" s="110"/>
      <c r="K402" s="110"/>
      <c r="L402" s="110"/>
      <c r="M402" s="111"/>
      <c r="N402" s="44"/>
      <c r="O402" s="45"/>
      <c r="P402" s="33"/>
      <c r="Q402" s="32"/>
      <c r="R402" s="32"/>
      <c r="S402" s="32"/>
      <c r="T402" s="32"/>
      <c r="U402" s="32"/>
      <c r="V402" s="32"/>
      <c r="W402" s="32"/>
      <c r="X402" s="32"/>
      <c r="Y402" s="32"/>
      <c r="Z402" s="32"/>
      <c r="AA402" s="32"/>
      <c r="AB402" s="32"/>
      <c r="AC402" s="32"/>
      <c r="AD402" s="32"/>
      <c r="AE402" s="32"/>
      <c r="AF402" s="32"/>
      <c r="AG402" s="32"/>
      <c r="AH402" s="32"/>
      <c r="AI402" s="32"/>
      <c r="AJ402" s="32"/>
      <c r="AK402" s="32"/>
    </row>
    <row r="403" spans="1:37" ht="12.75">
      <c r="A403" s="105"/>
      <c r="B403" s="106"/>
      <c r="C403" s="107"/>
      <c r="D403" s="108"/>
      <c r="E403" s="105"/>
      <c r="F403" s="109"/>
      <c r="G403" s="110"/>
      <c r="H403" s="110"/>
      <c r="I403" s="110"/>
      <c r="J403" s="110"/>
      <c r="K403" s="110"/>
      <c r="L403" s="110"/>
      <c r="M403" s="111"/>
      <c r="N403" s="44"/>
      <c r="O403" s="45"/>
      <c r="P403" s="33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F403" s="32"/>
      <c r="AG403" s="32"/>
      <c r="AH403" s="32"/>
      <c r="AI403" s="32"/>
      <c r="AJ403" s="32"/>
      <c r="AK403" s="32"/>
    </row>
    <row r="404" spans="1:37" ht="12.75">
      <c r="A404" s="105"/>
      <c r="B404" s="106"/>
      <c r="C404" s="107"/>
      <c r="D404" s="108"/>
      <c r="E404" s="105"/>
      <c r="F404" s="109"/>
      <c r="G404" s="110"/>
      <c r="H404" s="110"/>
      <c r="I404" s="110"/>
      <c r="J404" s="110"/>
      <c r="K404" s="110"/>
      <c r="L404" s="110"/>
      <c r="M404" s="111"/>
      <c r="N404" s="44"/>
      <c r="O404" s="45"/>
      <c r="P404" s="33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  <c r="AB404" s="32"/>
      <c r="AC404" s="32"/>
      <c r="AD404" s="32"/>
      <c r="AE404" s="32"/>
      <c r="AF404" s="32"/>
      <c r="AG404" s="32"/>
      <c r="AH404" s="32"/>
      <c r="AI404" s="32"/>
      <c r="AJ404" s="32"/>
      <c r="AK404" s="32"/>
    </row>
    <row r="405" spans="1:37" ht="12.75">
      <c r="A405" s="105"/>
      <c r="B405" s="106"/>
      <c r="C405" s="107"/>
      <c r="D405" s="108"/>
      <c r="E405" s="105"/>
      <c r="F405" s="109"/>
      <c r="G405" s="110"/>
      <c r="H405" s="110"/>
      <c r="I405" s="110"/>
      <c r="J405" s="110"/>
      <c r="K405" s="110"/>
      <c r="L405" s="110"/>
      <c r="M405" s="111"/>
      <c r="N405" s="44"/>
      <c r="O405" s="45"/>
      <c r="P405" s="33"/>
      <c r="Q405" s="32"/>
      <c r="R405" s="32"/>
      <c r="S405" s="32"/>
      <c r="T405" s="32"/>
      <c r="U405" s="32"/>
      <c r="V405" s="32"/>
      <c r="W405" s="32"/>
      <c r="X405" s="32"/>
      <c r="Y405" s="32"/>
      <c r="Z405" s="32"/>
      <c r="AA405" s="32"/>
      <c r="AB405" s="32"/>
      <c r="AC405" s="32"/>
      <c r="AD405" s="32"/>
      <c r="AE405" s="32"/>
      <c r="AF405" s="32"/>
      <c r="AG405" s="32"/>
      <c r="AH405" s="32"/>
      <c r="AI405" s="32"/>
      <c r="AJ405" s="32"/>
      <c r="AK405" s="32"/>
    </row>
    <row r="406" spans="1:37" ht="12.75">
      <c r="A406" s="105"/>
      <c r="B406" s="106"/>
      <c r="C406" s="107"/>
      <c r="D406" s="108"/>
      <c r="E406" s="105"/>
      <c r="F406" s="109"/>
      <c r="G406" s="110"/>
      <c r="H406" s="110"/>
      <c r="I406" s="110"/>
      <c r="J406" s="110"/>
      <c r="K406" s="110"/>
      <c r="L406" s="110"/>
      <c r="M406" s="111"/>
      <c r="N406" s="44"/>
      <c r="O406" s="45"/>
      <c r="P406" s="33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  <c r="AB406" s="32"/>
      <c r="AC406" s="32"/>
      <c r="AD406" s="32"/>
      <c r="AE406" s="32"/>
      <c r="AF406" s="32"/>
      <c r="AG406" s="32"/>
      <c r="AH406" s="32"/>
      <c r="AI406" s="32"/>
      <c r="AJ406" s="32"/>
      <c r="AK406" s="32"/>
    </row>
    <row r="407" spans="1:37" ht="12.75">
      <c r="A407" s="105"/>
      <c r="B407" s="106"/>
      <c r="C407" s="107"/>
      <c r="D407" s="108"/>
      <c r="E407" s="105"/>
      <c r="F407" s="109"/>
      <c r="G407" s="110"/>
      <c r="H407" s="110"/>
      <c r="I407" s="110"/>
      <c r="J407" s="110"/>
      <c r="K407" s="110"/>
      <c r="L407" s="110"/>
      <c r="M407" s="111"/>
      <c r="N407" s="44"/>
      <c r="O407" s="45"/>
      <c r="P407" s="33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  <c r="AB407" s="32"/>
      <c r="AC407" s="32"/>
      <c r="AD407" s="32"/>
      <c r="AE407" s="32"/>
      <c r="AF407" s="32"/>
      <c r="AG407" s="32"/>
      <c r="AH407" s="32"/>
      <c r="AI407" s="32"/>
      <c r="AJ407" s="32"/>
      <c r="AK407" s="32"/>
    </row>
    <row r="408" spans="1:37" ht="12.75">
      <c r="A408" s="105"/>
      <c r="B408" s="106"/>
      <c r="C408" s="107"/>
      <c r="D408" s="108"/>
      <c r="E408" s="105"/>
      <c r="F408" s="109"/>
      <c r="G408" s="110"/>
      <c r="H408" s="110"/>
      <c r="I408" s="110"/>
      <c r="J408" s="110"/>
      <c r="K408" s="110"/>
      <c r="L408" s="110"/>
      <c r="M408" s="111"/>
      <c r="N408" s="44"/>
      <c r="O408" s="45"/>
      <c r="P408" s="33"/>
      <c r="Q408" s="32"/>
      <c r="R408" s="32"/>
      <c r="S408" s="32"/>
      <c r="T408" s="32"/>
      <c r="U408" s="32"/>
      <c r="V408" s="32"/>
      <c r="W408" s="32"/>
      <c r="X408" s="32"/>
      <c r="Y408" s="32"/>
      <c r="Z408" s="32"/>
      <c r="AA408" s="32"/>
      <c r="AB408" s="32"/>
      <c r="AC408" s="32"/>
      <c r="AD408" s="32"/>
      <c r="AE408" s="32"/>
      <c r="AF408" s="32"/>
      <c r="AG408" s="32"/>
      <c r="AH408" s="32"/>
      <c r="AI408" s="32"/>
      <c r="AJ408" s="32"/>
      <c r="AK408" s="32"/>
    </row>
    <row r="409" spans="1:37" ht="12.75">
      <c r="A409" s="105"/>
      <c r="B409" s="106"/>
      <c r="C409" s="107"/>
      <c r="D409" s="108"/>
      <c r="E409" s="105"/>
      <c r="F409" s="109"/>
      <c r="G409" s="110"/>
      <c r="H409" s="110"/>
      <c r="I409" s="110"/>
      <c r="J409" s="110"/>
      <c r="K409" s="110"/>
      <c r="L409" s="110"/>
      <c r="M409" s="111"/>
      <c r="N409" s="44"/>
      <c r="O409" s="45"/>
      <c r="P409" s="33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32"/>
      <c r="AB409" s="32"/>
      <c r="AC409" s="32"/>
      <c r="AD409" s="32"/>
      <c r="AE409" s="32"/>
      <c r="AF409" s="32"/>
      <c r="AG409" s="32"/>
      <c r="AH409" s="32"/>
      <c r="AI409" s="32"/>
      <c r="AJ409" s="32"/>
      <c r="AK409" s="32"/>
    </row>
    <row r="410" spans="1:37" ht="12.75">
      <c r="A410" s="105"/>
      <c r="B410" s="106"/>
      <c r="C410" s="107"/>
      <c r="D410" s="108"/>
      <c r="E410" s="105"/>
      <c r="F410" s="109"/>
      <c r="G410" s="110"/>
      <c r="H410" s="110"/>
      <c r="I410" s="110"/>
      <c r="J410" s="110"/>
      <c r="K410" s="110"/>
      <c r="L410" s="110"/>
      <c r="M410" s="111"/>
      <c r="N410" s="44"/>
      <c r="O410" s="45"/>
      <c r="P410" s="33"/>
      <c r="Q410" s="32"/>
      <c r="R410" s="32"/>
      <c r="S410" s="32"/>
      <c r="T410" s="32"/>
      <c r="U410" s="32"/>
      <c r="V410" s="32"/>
      <c r="W410" s="32"/>
      <c r="X410" s="32"/>
      <c r="Y410" s="32"/>
      <c r="Z410" s="32"/>
      <c r="AA410" s="32"/>
      <c r="AB410" s="32"/>
      <c r="AC410" s="32"/>
      <c r="AD410" s="32"/>
      <c r="AE410" s="32"/>
      <c r="AF410" s="32"/>
      <c r="AG410" s="32"/>
      <c r="AH410" s="32"/>
      <c r="AI410" s="32"/>
      <c r="AJ410" s="32"/>
      <c r="AK410" s="32"/>
    </row>
    <row r="411" spans="1:37" ht="12.75">
      <c r="A411" s="105"/>
      <c r="B411" s="106"/>
      <c r="C411" s="107"/>
      <c r="D411" s="108"/>
      <c r="E411" s="105"/>
      <c r="F411" s="109"/>
      <c r="G411" s="110"/>
      <c r="H411" s="110"/>
      <c r="I411" s="110"/>
      <c r="J411" s="110"/>
      <c r="K411" s="110"/>
      <c r="L411" s="110"/>
      <c r="M411" s="111"/>
      <c r="N411" s="44"/>
      <c r="O411" s="45"/>
      <c r="P411" s="33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  <c r="AB411" s="32"/>
      <c r="AC411" s="32"/>
      <c r="AD411" s="32"/>
      <c r="AE411" s="32"/>
      <c r="AF411" s="32"/>
      <c r="AG411" s="32"/>
      <c r="AH411" s="32"/>
      <c r="AI411" s="32"/>
      <c r="AJ411" s="32"/>
      <c r="AK411" s="32"/>
    </row>
    <row r="412" spans="1:37" ht="12.75">
      <c r="A412" s="105"/>
      <c r="B412" s="106"/>
      <c r="C412" s="107"/>
      <c r="D412" s="108"/>
      <c r="E412" s="105"/>
      <c r="F412" s="109"/>
      <c r="G412" s="110"/>
      <c r="H412" s="110"/>
      <c r="I412" s="110"/>
      <c r="J412" s="110"/>
      <c r="K412" s="110"/>
      <c r="L412" s="110"/>
      <c r="M412" s="111"/>
      <c r="N412" s="44"/>
      <c r="O412" s="45"/>
      <c r="P412" s="33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  <c r="AB412" s="32"/>
      <c r="AC412" s="32"/>
      <c r="AD412" s="32"/>
      <c r="AE412" s="32"/>
      <c r="AF412" s="32"/>
      <c r="AG412" s="32"/>
      <c r="AH412" s="32"/>
      <c r="AI412" s="32"/>
      <c r="AJ412" s="32"/>
      <c r="AK412" s="32"/>
    </row>
    <row r="413" spans="1:37" ht="12.75">
      <c r="A413" s="105"/>
      <c r="B413" s="106"/>
      <c r="C413" s="107"/>
      <c r="D413" s="108"/>
      <c r="E413" s="105"/>
      <c r="F413" s="109"/>
      <c r="G413" s="110"/>
      <c r="H413" s="110"/>
      <c r="I413" s="110"/>
      <c r="J413" s="110"/>
      <c r="K413" s="110"/>
      <c r="L413" s="110"/>
      <c r="M413" s="111"/>
      <c r="N413" s="44"/>
      <c r="O413" s="45"/>
      <c r="P413" s="33"/>
      <c r="Q413" s="32"/>
      <c r="R413" s="32"/>
      <c r="S413" s="32"/>
      <c r="T413" s="32"/>
      <c r="U413" s="32"/>
      <c r="V413" s="32"/>
      <c r="W413" s="32"/>
      <c r="X413" s="32"/>
      <c r="Y413" s="32"/>
      <c r="Z413" s="32"/>
      <c r="AA413" s="32"/>
      <c r="AB413" s="32"/>
      <c r="AC413" s="32"/>
      <c r="AD413" s="32"/>
      <c r="AE413" s="32"/>
      <c r="AF413" s="32"/>
      <c r="AG413" s="32"/>
      <c r="AH413" s="32"/>
      <c r="AI413" s="32"/>
      <c r="AJ413" s="32"/>
      <c r="AK413" s="32"/>
    </row>
    <row r="414" spans="1:37" ht="12.75">
      <c r="A414" s="105"/>
      <c r="B414" s="106"/>
      <c r="C414" s="107"/>
      <c r="D414" s="108"/>
      <c r="E414" s="105"/>
      <c r="F414" s="109"/>
      <c r="G414" s="110"/>
      <c r="H414" s="110"/>
      <c r="I414" s="110"/>
      <c r="J414" s="110"/>
      <c r="K414" s="110"/>
      <c r="L414" s="110"/>
      <c r="M414" s="111"/>
      <c r="N414" s="44"/>
      <c r="O414" s="45"/>
      <c r="P414" s="33"/>
      <c r="Q414" s="32"/>
      <c r="R414" s="32"/>
      <c r="S414" s="32"/>
      <c r="T414" s="32"/>
      <c r="U414" s="32"/>
      <c r="V414" s="32"/>
      <c r="W414" s="32"/>
      <c r="X414" s="32"/>
      <c r="Y414" s="32"/>
      <c r="Z414" s="32"/>
      <c r="AA414" s="32"/>
      <c r="AB414" s="32"/>
      <c r="AC414" s="32"/>
      <c r="AD414" s="32"/>
      <c r="AE414" s="32"/>
      <c r="AF414" s="32"/>
      <c r="AG414" s="32"/>
      <c r="AH414" s="32"/>
      <c r="AI414" s="32"/>
      <c r="AJ414" s="32"/>
      <c r="AK414" s="32"/>
    </row>
    <row r="415" spans="1:37" ht="12.75">
      <c r="A415" s="105"/>
      <c r="B415" s="106"/>
      <c r="C415" s="107"/>
      <c r="D415" s="108"/>
      <c r="E415" s="105"/>
      <c r="F415" s="109"/>
      <c r="G415" s="110"/>
      <c r="H415" s="110"/>
      <c r="I415" s="110"/>
      <c r="J415" s="110"/>
      <c r="K415" s="110"/>
      <c r="L415" s="110"/>
      <c r="M415" s="111"/>
      <c r="N415" s="44"/>
      <c r="O415" s="45"/>
      <c r="P415" s="33"/>
      <c r="Q415" s="32"/>
      <c r="R415" s="32"/>
      <c r="S415" s="32"/>
      <c r="T415" s="32"/>
      <c r="U415" s="32"/>
      <c r="V415" s="32"/>
      <c r="W415" s="32"/>
      <c r="X415" s="32"/>
      <c r="Y415" s="32"/>
      <c r="Z415" s="32"/>
      <c r="AA415" s="32"/>
      <c r="AB415" s="32"/>
      <c r="AC415" s="32"/>
      <c r="AD415" s="32"/>
      <c r="AE415" s="32"/>
      <c r="AF415" s="32"/>
      <c r="AG415" s="32"/>
      <c r="AH415" s="32"/>
      <c r="AI415" s="32"/>
      <c r="AJ415" s="32"/>
      <c r="AK415" s="32"/>
    </row>
    <row r="416" spans="1:37" ht="12.75">
      <c r="A416" s="105"/>
      <c r="B416" s="106"/>
      <c r="C416" s="107"/>
      <c r="D416" s="108"/>
      <c r="E416" s="105"/>
      <c r="F416" s="109"/>
      <c r="G416" s="110"/>
      <c r="H416" s="110"/>
      <c r="I416" s="110"/>
      <c r="J416" s="110"/>
      <c r="K416" s="110"/>
      <c r="L416" s="110"/>
      <c r="M416" s="111"/>
      <c r="N416" s="44"/>
      <c r="O416" s="45"/>
      <c r="P416" s="33"/>
      <c r="Q416" s="32"/>
      <c r="R416" s="32"/>
      <c r="S416" s="32"/>
      <c r="T416" s="32"/>
      <c r="U416" s="32"/>
      <c r="V416" s="32"/>
      <c r="W416" s="32"/>
      <c r="X416" s="32"/>
      <c r="Y416" s="32"/>
      <c r="Z416" s="32"/>
      <c r="AA416" s="32"/>
      <c r="AB416" s="32"/>
      <c r="AC416" s="32"/>
      <c r="AD416" s="32"/>
      <c r="AE416" s="32"/>
      <c r="AF416" s="32"/>
      <c r="AG416" s="32"/>
      <c r="AH416" s="32"/>
      <c r="AI416" s="32"/>
      <c r="AJ416" s="32"/>
      <c r="AK416" s="32"/>
    </row>
    <row r="417" spans="1:37" ht="12.75">
      <c r="A417" s="105"/>
      <c r="B417" s="106"/>
      <c r="C417" s="107"/>
      <c r="D417" s="108"/>
      <c r="E417" s="105"/>
      <c r="F417" s="109"/>
      <c r="G417" s="110"/>
      <c r="H417" s="110"/>
      <c r="I417" s="110"/>
      <c r="J417" s="110"/>
      <c r="K417" s="110"/>
      <c r="L417" s="110"/>
      <c r="M417" s="111"/>
      <c r="N417" s="44"/>
      <c r="O417" s="45"/>
      <c r="P417" s="33"/>
      <c r="Q417" s="32"/>
      <c r="R417" s="32"/>
      <c r="S417" s="32"/>
      <c r="T417" s="32"/>
      <c r="U417" s="32"/>
      <c r="V417" s="32"/>
      <c r="W417" s="32"/>
      <c r="X417" s="32"/>
      <c r="Y417" s="32"/>
      <c r="Z417" s="32"/>
      <c r="AA417" s="32"/>
      <c r="AB417" s="32"/>
      <c r="AC417" s="32"/>
      <c r="AD417" s="32"/>
      <c r="AE417" s="32"/>
      <c r="AF417" s="32"/>
      <c r="AG417" s="32"/>
      <c r="AH417" s="32"/>
      <c r="AI417" s="32"/>
      <c r="AJ417" s="32"/>
      <c r="AK417" s="32"/>
    </row>
    <row r="418" spans="1:37" ht="12.75">
      <c r="A418" s="105"/>
      <c r="B418" s="106"/>
      <c r="C418" s="107"/>
      <c r="D418" s="108"/>
      <c r="E418" s="105"/>
      <c r="F418" s="109"/>
      <c r="G418" s="110"/>
      <c r="H418" s="110"/>
      <c r="I418" s="110"/>
      <c r="J418" s="110"/>
      <c r="K418" s="110"/>
      <c r="L418" s="110"/>
      <c r="M418" s="111"/>
      <c r="N418" s="44"/>
      <c r="O418" s="45"/>
      <c r="P418" s="33"/>
      <c r="Q418" s="32"/>
      <c r="R418" s="32"/>
      <c r="S418" s="32"/>
      <c r="T418" s="32"/>
      <c r="U418" s="32"/>
      <c r="V418" s="32"/>
      <c r="W418" s="32"/>
      <c r="X418" s="32"/>
      <c r="Y418" s="32"/>
      <c r="Z418" s="32"/>
      <c r="AA418" s="32"/>
      <c r="AB418" s="32"/>
      <c r="AC418" s="32"/>
      <c r="AD418" s="32"/>
      <c r="AE418" s="32"/>
      <c r="AF418" s="32"/>
      <c r="AG418" s="32"/>
      <c r="AH418" s="32"/>
      <c r="AI418" s="32"/>
      <c r="AJ418" s="32"/>
      <c r="AK418" s="32"/>
    </row>
    <row r="419" spans="1:37" ht="12.75">
      <c r="A419" s="105"/>
      <c r="B419" s="106"/>
      <c r="C419" s="107"/>
      <c r="D419" s="108"/>
      <c r="E419" s="105"/>
      <c r="F419" s="109"/>
      <c r="G419" s="110"/>
      <c r="H419" s="110"/>
      <c r="I419" s="110"/>
      <c r="J419" s="110"/>
      <c r="K419" s="110"/>
      <c r="L419" s="110"/>
      <c r="M419" s="111"/>
      <c r="N419" s="44"/>
      <c r="O419" s="45"/>
      <c r="P419" s="33"/>
      <c r="Q419" s="32"/>
      <c r="R419" s="32"/>
      <c r="S419" s="32"/>
      <c r="T419" s="32"/>
      <c r="U419" s="32"/>
      <c r="V419" s="32"/>
      <c r="W419" s="32"/>
      <c r="X419" s="32"/>
      <c r="Y419" s="32"/>
      <c r="Z419" s="32"/>
      <c r="AA419" s="32"/>
      <c r="AB419" s="32"/>
      <c r="AC419" s="32"/>
      <c r="AD419" s="32"/>
      <c r="AE419" s="32"/>
      <c r="AF419" s="32"/>
      <c r="AG419" s="32"/>
      <c r="AH419" s="32"/>
      <c r="AI419" s="32"/>
      <c r="AJ419" s="32"/>
      <c r="AK419" s="32"/>
    </row>
    <row r="420" spans="1:37" ht="12.75">
      <c r="A420" s="105"/>
      <c r="B420" s="106"/>
      <c r="C420" s="107"/>
      <c r="D420" s="108"/>
      <c r="E420" s="105"/>
      <c r="F420" s="109"/>
      <c r="G420" s="110"/>
      <c r="H420" s="110"/>
      <c r="I420" s="110"/>
      <c r="J420" s="110"/>
      <c r="K420" s="110"/>
      <c r="L420" s="110"/>
      <c r="M420" s="111"/>
      <c r="N420" s="44"/>
      <c r="O420" s="45"/>
      <c r="P420" s="33"/>
      <c r="Q420" s="32"/>
      <c r="R420" s="32"/>
      <c r="S420" s="32"/>
      <c r="T420" s="32"/>
      <c r="U420" s="32"/>
      <c r="V420" s="32"/>
      <c r="W420" s="32"/>
      <c r="X420" s="32"/>
      <c r="Y420" s="32"/>
      <c r="Z420" s="32"/>
      <c r="AA420" s="32"/>
      <c r="AB420" s="32"/>
      <c r="AC420" s="32"/>
      <c r="AD420" s="32"/>
      <c r="AE420" s="32"/>
      <c r="AF420" s="32"/>
      <c r="AG420" s="32"/>
      <c r="AH420" s="32"/>
      <c r="AI420" s="32"/>
      <c r="AJ420" s="32"/>
      <c r="AK420" s="32"/>
    </row>
    <row r="421" spans="1:37" ht="12.75">
      <c r="A421" s="105"/>
      <c r="B421" s="106"/>
      <c r="C421" s="107"/>
      <c r="D421" s="108"/>
      <c r="E421" s="105"/>
      <c r="F421" s="109"/>
      <c r="G421" s="110"/>
      <c r="H421" s="110"/>
      <c r="I421" s="110"/>
      <c r="J421" s="110"/>
      <c r="K421" s="110"/>
      <c r="L421" s="110"/>
      <c r="M421" s="111"/>
      <c r="N421" s="44"/>
      <c r="O421" s="45"/>
      <c r="P421" s="33"/>
      <c r="Q421" s="32"/>
      <c r="R421" s="32"/>
      <c r="S421" s="32"/>
      <c r="T421" s="32"/>
      <c r="U421" s="32"/>
      <c r="V421" s="32"/>
      <c r="W421" s="32"/>
      <c r="X421" s="32"/>
      <c r="Y421" s="32"/>
      <c r="Z421" s="32"/>
      <c r="AA421" s="32"/>
      <c r="AB421" s="32"/>
      <c r="AC421" s="32"/>
      <c r="AD421" s="32"/>
      <c r="AE421" s="32"/>
      <c r="AF421" s="32"/>
      <c r="AG421" s="32"/>
      <c r="AH421" s="32"/>
      <c r="AI421" s="32"/>
      <c r="AJ421" s="32"/>
      <c r="AK421" s="32"/>
    </row>
    <row r="422" spans="1:37" ht="12.75">
      <c r="A422" s="105"/>
      <c r="B422" s="106"/>
      <c r="C422" s="107"/>
      <c r="D422" s="108"/>
      <c r="E422" s="105"/>
      <c r="F422" s="109"/>
      <c r="G422" s="110"/>
      <c r="H422" s="110"/>
      <c r="I422" s="110"/>
      <c r="J422" s="110"/>
      <c r="K422" s="110"/>
      <c r="L422" s="110"/>
      <c r="M422" s="111"/>
      <c r="N422" s="44"/>
      <c r="O422" s="45"/>
      <c r="P422" s="33"/>
      <c r="Q422" s="32"/>
      <c r="R422" s="32"/>
      <c r="S422" s="32"/>
      <c r="T422" s="32"/>
      <c r="U422" s="32"/>
      <c r="V422" s="32"/>
      <c r="W422" s="32"/>
      <c r="X422" s="32"/>
      <c r="Y422" s="32"/>
      <c r="Z422" s="32"/>
      <c r="AA422" s="32"/>
      <c r="AB422" s="32"/>
      <c r="AC422" s="32"/>
      <c r="AD422" s="32"/>
      <c r="AE422" s="32"/>
      <c r="AF422" s="32"/>
      <c r="AG422" s="32"/>
      <c r="AH422" s="32"/>
      <c r="AI422" s="32"/>
      <c r="AJ422" s="32"/>
      <c r="AK422" s="32"/>
    </row>
    <row r="423" spans="1:37" ht="12.75">
      <c r="A423" s="105"/>
      <c r="B423" s="106"/>
      <c r="C423" s="107"/>
      <c r="D423" s="108"/>
      <c r="E423" s="105"/>
      <c r="F423" s="109"/>
      <c r="G423" s="110"/>
      <c r="H423" s="110"/>
      <c r="I423" s="110"/>
      <c r="J423" s="110"/>
      <c r="K423" s="110"/>
      <c r="L423" s="110"/>
      <c r="M423" s="111"/>
      <c r="N423" s="44"/>
      <c r="O423" s="45"/>
      <c r="P423" s="33"/>
      <c r="Q423" s="32"/>
      <c r="R423" s="32"/>
      <c r="S423" s="32"/>
      <c r="T423" s="32"/>
      <c r="U423" s="32"/>
      <c r="V423" s="32"/>
      <c r="W423" s="32"/>
      <c r="X423" s="32"/>
      <c r="Y423" s="32"/>
      <c r="Z423" s="32"/>
      <c r="AA423" s="32"/>
      <c r="AB423" s="32"/>
      <c r="AC423" s="32"/>
      <c r="AD423" s="32"/>
      <c r="AE423" s="32"/>
      <c r="AF423" s="32"/>
      <c r="AG423" s="32"/>
      <c r="AH423" s="32"/>
      <c r="AI423" s="32"/>
      <c r="AJ423" s="32"/>
      <c r="AK423" s="32"/>
    </row>
    <row r="424" spans="1:37" ht="12.75">
      <c r="A424" s="105"/>
      <c r="B424" s="106"/>
      <c r="C424" s="107"/>
      <c r="D424" s="108"/>
      <c r="E424" s="105"/>
      <c r="F424" s="109"/>
      <c r="G424" s="110"/>
      <c r="H424" s="110"/>
      <c r="I424" s="110"/>
      <c r="J424" s="110"/>
      <c r="K424" s="110"/>
      <c r="L424" s="110"/>
      <c r="M424" s="111"/>
      <c r="N424" s="44"/>
      <c r="O424" s="45"/>
      <c r="P424" s="33"/>
      <c r="Q424" s="32"/>
      <c r="R424" s="32"/>
      <c r="S424" s="32"/>
      <c r="T424" s="32"/>
      <c r="U424" s="32"/>
      <c r="V424" s="32"/>
      <c r="W424" s="32"/>
      <c r="X424" s="32"/>
      <c r="Y424" s="32"/>
      <c r="Z424" s="32"/>
      <c r="AA424" s="32"/>
      <c r="AB424" s="32"/>
      <c r="AC424" s="32"/>
      <c r="AD424" s="32"/>
      <c r="AE424" s="32"/>
      <c r="AF424" s="32"/>
      <c r="AG424" s="32"/>
      <c r="AH424" s="32"/>
      <c r="AI424" s="32"/>
      <c r="AJ424" s="32"/>
      <c r="AK424" s="32"/>
    </row>
    <row r="425" spans="1:37" ht="12.75">
      <c r="A425" s="105"/>
      <c r="B425" s="106"/>
      <c r="C425" s="107"/>
      <c r="D425" s="108"/>
      <c r="E425" s="105"/>
      <c r="F425" s="109"/>
      <c r="G425" s="110"/>
      <c r="H425" s="110"/>
      <c r="I425" s="110"/>
      <c r="J425" s="110"/>
      <c r="K425" s="110"/>
      <c r="L425" s="110"/>
      <c r="M425" s="111"/>
      <c r="N425" s="44"/>
      <c r="O425" s="45"/>
      <c r="P425" s="33"/>
      <c r="Q425" s="32"/>
      <c r="R425" s="32"/>
      <c r="S425" s="32"/>
      <c r="T425" s="32"/>
      <c r="U425" s="32"/>
      <c r="V425" s="32"/>
      <c r="W425" s="32"/>
      <c r="X425" s="32"/>
      <c r="Y425" s="32"/>
      <c r="Z425" s="32"/>
      <c r="AA425" s="32"/>
      <c r="AB425" s="32"/>
      <c r="AC425" s="32"/>
      <c r="AD425" s="32"/>
      <c r="AE425" s="32"/>
      <c r="AF425" s="32"/>
      <c r="AG425" s="32"/>
      <c r="AH425" s="32"/>
      <c r="AI425" s="32"/>
      <c r="AJ425" s="32"/>
      <c r="AK425" s="32"/>
    </row>
    <row r="426" spans="1:37" ht="12.75">
      <c r="A426" s="105"/>
      <c r="B426" s="106"/>
      <c r="C426" s="107"/>
      <c r="D426" s="108"/>
      <c r="E426" s="105"/>
      <c r="F426" s="109"/>
      <c r="G426" s="110"/>
      <c r="H426" s="110"/>
      <c r="I426" s="110"/>
      <c r="J426" s="110"/>
      <c r="K426" s="110"/>
      <c r="L426" s="110"/>
      <c r="M426" s="111"/>
      <c r="N426" s="44"/>
      <c r="O426" s="45"/>
      <c r="P426" s="33"/>
      <c r="Q426" s="32"/>
      <c r="R426" s="32"/>
      <c r="S426" s="32"/>
      <c r="T426" s="32"/>
      <c r="U426" s="32"/>
      <c r="V426" s="32"/>
      <c r="W426" s="32"/>
      <c r="X426" s="32"/>
      <c r="Y426" s="32"/>
      <c r="Z426" s="32"/>
      <c r="AA426" s="32"/>
      <c r="AB426" s="32"/>
      <c r="AC426" s="32"/>
      <c r="AD426" s="32"/>
      <c r="AE426" s="32"/>
      <c r="AF426" s="32"/>
      <c r="AG426" s="32"/>
      <c r="AH426" s="32"/>
      <c r="AI426" s="32"/>
      <c r="AJ426" s="32"/>
      <c r="AK426" s="32"/>
    </row>
    <row r="427" spans="1:37" ht="12" customHeight="1">
      <c r="A427" s="265"/>
      <c r="B427" s="250"/>
      <c r="C427" s="250"/>
      <c r="D427" s="250"/>
      <c r="E427" s="250"/>
      <c r="F427" s="250"/>
      <c r="G427" s="250"/>
      <c r="H427" s="250"/>
      <c r="I427" s="250"/>
      <c r="J427" s="250"/>
      <c r="K427" s="250"/>
      <c r="L427" s="250"/>
      <c r="M427" s="250"/>
      <c r="N427" s="1"/>
      <c r="O427" s="2"/>
      <c r="P427" s="3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</row>
    <row r="428" spans="1:37" ht="12.75" customHeight="1">
      <c r="A428" s="112"/>
      <c r="B428" s="113"/>
      <c r="C428" s="114"/>
      <c r="D428" s="115"/>
      <c r="E428" s="112"/>
      <c r="F428" s="116"/>
      <c r="G428" s="117"/>
      <c r="H428" s="117"/>
      <c r="I428" s="117"/>
      <c r="J428" s="117"/>
      <c r="K428" s="117"/>
      <c r="L428" s="117"/>
      <c r="M428" s="11"/>
      <c r="N428" s="1"/>
      <c r="O428" s="2"/>
      <c r="P428" s="3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</row>
    <row r="429" spans="1:37" ht="12.75" customHeight="1">
      <c r="A429" s="112"/>
      <c r="B429" s="113"/>
      <c r="C429" s="114"/>
      <c r="D429" s="115"/>
      <c r="E429" s="112"/>
      <c r="F429" s="116"/>
      <c r="G429" s="117"/>
      <c r="H429" s="117"/>
      <c r="I429" s="117"/>
      <c r="J429" s="117"/>
      <c r="K429" s="117"/>
      <c r="L429" s="117"/>
      <c r="M429" s="11"/>
      <c r="N429" s="1"/>
      <c r="O429" s="2"/>
      <c r="P429" s="3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</row>
    <row r="430" spans="1:37" ht="12.75" customHeight="1">
      <c r="A430" s="112"/>
      <c r="B430" s="113"/>
      <c r="C430" s="114"/>
      <c r="D430" s="115"/>
      <c r="E430" s="112"/>
      <c r="F430" s="116"/>
      <c r="G430" s="117"/>
      <c r="H430" s="117"/>
      <c r="I430" s="117"/>
      <c r="J430" s="117"/>
      <c r="K430" s="117"/>
      <c r="L430" s="117"/>
      <c r="M430" s="11"/>
      <c r="N430" s="1"/>
      <c r="O430" s="2"/>
      <c r="P430" s="3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</row>
    <row r="431" spans="1:37" ht="12.75" customHeight="1">
      <c r="A431" s="112"/>
      <c r="B431" s="113"/>
      <c r="C431" s="114"/>
      <c r="D431" s="115"/>
      <c r="E431" s="112"/>
      <c r="F431" s="116"/>
      <c r="G431" s="117"/>
      <c r="H431" s="117"/>
      <c r="I431" s="117"/>
      <c r="J431" s="117"/>
      <c r="K431" s="117"/>
      <c r="L431" s="117"/>
      <c r="M431" s="11"/>
      <c r="N431" s="1"/>
      <c r="O431" s="2"/>
      <c r="P431" s="3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</row>
    <row r="432" spans="1:37" ht="12.75" customHeight="1">
      <c r="A432" s="112"/>
      <c r="B432" s="113"/>
      <c r="C432" s="114"/>
      <c r="D432" s="115"/>
      <c r="E432" s="112"/>
      <c r="F432" s="116"/>
      <c r="G432" s="117"/>
      <c r="H432" s="117"/>
      <c r="I432" s="117"/>
      <c r="J432" s="117"/>
      <c r="K432" s="117"/>
      <c r="L432" s="117"/>
      <c r="M432" s="11"/>
      <c r="N432" s="1"/>
      <c r="O432" s="2"/>
      <c r="P432" s="3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</row>
    <row r="433" spans="1:37" ht="12.75" customHeight="1">
      <c r="A433" s="112"/>
      <c r="B433" s="113"/>
      <c r="C433" s="114"/>
      <c r="D433" s="115"/>
      <c r="E433" s="112"/>
      <c r="F433" s="116"/>
      <c r="G433" s="117"/>
      <c r="H433" s="117"/>
      <c r="I433" s="117"/>
      <c r="J433" s="117"/>
      <c r="K433" s="117"/>
      <c r="L433" s="117"/>
      <c r="M433" s="11"/>
      <c r="N433" s="1"/>
      <c r="O433" s="2"/>
      <c r="P433" s="3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</row>
    <row r="434" spans="1:37" ht="12.75" customHeight="1">
      <c r="A434" s="112"/>
      <c r="B434" s="113"/>
      <c r="C434" s="114"/>
      <c r="D434" s="115"/>
      <c r="E434" s="112"/>
      <c r="F434" s="116"/>
      <c r="G434" s="117"/>
      <c r="H434" s="117"/>
      <c r="I434" s="117"/>
      <c r="J434" s="117"/>
      <c r="K434" s="117"/>
      <c r="L434" s="117"/>
      <c r="M434" s="11"/>
      <c r="N434" s="1"/>
      <c r="O434" s="2"/>
      <c r="P434" s="3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</row>
    <row r="435" spans="1:37" ht="12.75" customHeight="1">
      <c r="A435" s="112"/>
      <c r="B435" s="113"/>
      <c r="C435" s="114"/>
      <c r="D435" s="115"/>
      <c r="E435" s="112"/>
      <c r="F435" s="116"/>
      <c r="G435" s="117"/>
      <c r="H435" s="117"/>
      <c r="I435" s="117"/>
      <c r="J435" s="117"/>
      <c r="K435" s="117"/>
      <c r="L435" s="117"/>
      <c r="M435" s="11"/>
      <c r="N435" s="1"/>
      <c r="O435" s="2"/>
      <c r="P435" s="3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</row>
    <row r="436" spans="1:37" ht="12.75" customHeight="1">
      <c r="A436" s="112"/>
      <c r="B436" s="113"/>
      <c r="C436" s="114"/>
      <c r="D436" s="115"/>
      <c r="E436" s="112"/>
      <c r="F436" s="116"/>
      <c r="G436" s="117"/>
      <c r="H436" s="117"/>
      <c r="I436" s="117"/>
      <c r="J436" s="117"/>
      <c r="K436" s="117"/>
      <c r="L436" s="117"/>
      <c r="M436" s="11"/>
      <c r="N436" s="1"/>
      <c r="O436" s="2"/>
      <c r="P436" s="3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</row>
    <row r="437" spans="1:37" ht="12.75" customHeight="1">
      <c r="A437" s="112"/>
      <c r="B437" s="113"/>
      <c r="C437" s="114"/>
      <c r="D437" s="115"/>
      <c r="E437" s="112"/>
      <c r="F437" s="116"/>
      <c r="G437" s="117"/>
      <c r="H437" s="117"/>
      <c r="I437" s="117"/>
      <c r="J437" s="117"/>
      <c r="K437" s="117"/>
      <c r="L437" s="117"/>
      <c r="M437" s="11"/>
      <c r="N437" s="1"/>
      <c r="O437" s="2"/>
      <c r="P437" s="3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</row>
    <row r="438" spans="1:37" ht="12.75" customHeight="1">
      <c r="A438" s="112"/>
      <c r="B438" s="113"/>
      <c r="C438" s="114"/>
      <c r="D438" s="115"/>
      <c r="E438" s="112"/>
      <c r="F438" s="116"/>
      <c r="G438" s="117"/>
      <c r="H438" s="117"/>
      <c r="I438" s="117"/>
      <c r="J438" s="117"/>
      <c r="K438" s="117"/>
      <c r="L438" s="117"/>
      <c r="M438" s="11"/>
      <c r="N438" s="1"/>
      <c r="O438" s="2"/>
      <c r="P438" s="3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</row>
    <row r="439" spans="1:37" ht="12.75" customHeight="1">
      <c r="A439" s="112"/>
      <c r="B439" s="113"/>
      <c r="C439" s="114"/>
      <c r="D439" s="115"/>
      <c r="E439" s="112"/>
      <c r="F439" s="116"/>
      <c r="G439" s="117"/>
      <c r="H439" s="117"/>
      <c r="I439" s="117"/>
      <c r="J439" s="117"/>
      <c r="K439" s="117"/>
      <c r="L439" s="117"/>
      <c r="M439" s="11"/>
      <c r="N439" s="1"/>
      <c r="O439" s="2"/>
      <c r="P439" s="3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</row>
    <row r="440" spans="1:37" ht="12.75" customHeight="1">
      <c r="A440" s="112"/>
      <c r="B440" s="113"/>
      <c r="C440" s="114"/>
      <c r="D440" s="115"/>
      <c r="E440" s="112"/>
      <c r="F440" s="116"/>
      <c r="G440" s="117"/>
      <c r="H440" s="117"/>
      <c r="I440" s="117"/>
      <c r="J440" s="117"/>
      <c r="K440" s="117"/>
      <c r="L440" s="117"/>
      <c r="M440" s="11"/>
      <c r="N440" s="1"/>
      <c r="O440" s="2"/>
      <c r="P440" s="3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</row>
    <row r="441" spans="1:37" ht="12.75" customHeight="1">
      <c r="A441" s="112"/>
      <c r="B441" s="113"/>
      <c r="C441" s="114"/>
      <c r="D441" s="115"/>
      <c r="E441" s="112"/>
      <c r="F441" s="116"/>
      <c r="G441" s="117"/>
      <c r="H441" s="117"/>
      <c r="I441" s="117"/>
      <c r="J441" s="117"/>
      <c r="K441" s="117"/>
      <c r="L441" s="117"/>
      <c r="M441" s="11"/>
      <c r="N441" s="1"/>
      <c r="O441" s="2"/>
      <c r="P441" s="3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</row>
    <row r="442" spans="1:37" ht="12.75" customHeight="1">
      <c r="A442" s="112"/>
      <c r="B442" s="113"/>
      <c r="C442" s="114"/>
      <c r="D442" s="115"/>
      <c r="E442" s="112"/>
      <c r="F442" s="116"/>
      <c r="G442" s="117"/>
      <c r="H442" s="117"/>
      <c r="I442" s="117"/>
      <c r="J442" s="117"/>
      <c r="K442" s="117"/>
      <c r="L442" s="117"/>
      <c r="M442" s="11"/>
      <c r="N442" s="1"/>
      <c r="O442" s="2"/>
      <c r="P442" s="3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</row>
    <row r="443" spans="1:37" ht="12.75" customHeight="1">
      <c r="A443" s="112"/>
      <c r="B443" s="113"/>
      <c r="C443" s="114"/>
      <c r="D443" s="115"/>
      <c r="E443" s="112"/>
      <c r="F443" s="116"/>
      <c r="G443" s="117"/>
      <c r="H443" s="117"/>
      <c r="I443" s="117"/>
      <c r="J443" s="117"/>
      <c r="K443" s="117"/>
      <c r="L443" s="117"/>
      <c r="M443" s="11"/>
      <c r="N443" s="1"/>
      <c r="O443" s="2"/>
      <c r="P443" s="3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</row>
    <row r="444" spans="1:37" ht="12.75" customHeight="1">
      <c r="A444" s="112"/>
      <c r="B444" s="113"/>
      <c r="C444" s="114"/>
      <c r="D444" s="115"/>
      <c r="E444" s="112"/>
      <c r="F444" s="116"/>
      <c r="G444" s="117"/>
      <c r="H444" s="117"/>
      <c r="I444" s="117"/>
      <c r="J444" s="117"/>
      <c r="K444" s="117"/>
      <c r="L444" s="117"/>
      <c r="M444" s="11"/>
      <c r="N444" s="1"/>
      <c r="O444" s="2"/>
      <c r="P444" s="3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</row>
    <row r="445" spans="1:37" ht="12.75" customHeight="1">
      <c r="A445" s="112"/>
      <c r="B445" s="113"/>
      <c r="C445" s="114"/>
      <c r="D445" s="115"/>
      <c r="E445" s="112"/>
      <c r="F445" s="116"/>
      <c r="G445" s="117"/>
      <c r="H445" s="117"/>
      <c r="I445" s="117"/>
      <c r="J445" s="117"/>
      <c r="K445" s="117"/>
      <c r="L445" s="117"/>
      <c r="M445" s="11"/>
      <c r="N445" s="1"/>
      <c r="O445" s="2"/>
      <c r="P445" s="3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</row>
    <row r="446" spans="1:37" ht="12.75" customHeight="1">
      <c r="A446" s="112"/>
      <c r="B446" s="113"/>
      <c r="C446" s="114"/>
      <c r="D446" s="115"/>
      <c r="E446" s="112"/>
      <c r="F446" s="116"/>
      <c r="G446" s="117"/>
      <c r="H446" s="117"/>
      <c r="I446" s="117"/>
      <c r="J446" s="117"/>
      <c r="K446" s="117"/>
      <c r="L446" s="117"/>
      <c r="M446" s="11"/>
      <c r="N446" s="1"/>
      <c r="O446" s="2"/>
      <c r="P446" s="3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</row>
    <row r="447" spans="1:37" ht="12.75" customHeight="1">
      <c r="A447" s="112"/>
      <c r="B447" s="113"/>
      <c r="C447" s="114"/>
      <c r="D447" s="115"/>
      <c r="E447" s="112"/>
      <c r="F447" s="116"/>
      <c r="G447" s="117"/>
      <c r="H447" s="117"/>
      <c r="I447" s="117"/>
      <c r="J447" s="117"/>
      <c r="K447" s="117"/>
      <c r="L447" s="117"/>
      <c r="M447" s="11"/>
      <c r="N447" s="1"/>
      <c r="O447" s="2"/>
      <c r="P447" s="3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</row>
    <row r="448" spans="1:37" ht="12.75" customHeight="1">
      <c r="A448" s="112"/>
      <c r="B448" s="113"/>
      <c r="C448" s="114"/>
      <c r="D448" s="115"/>
      <c r="E448" s="112"/>
      <c r="F448" s="116"/>
      <c r="G448" s="117"/>
      <c r="H448" s="117"/>
      <c r="I448" s="117"/>
      <c r="J448" s="117"/>
      <c r="K448" s="117"/>
      <c r="L448" s="117"/>
      <c r="M448" s="11"/>
      <c r="N448" s="1"/>
      <c r="O448" s="2"/>
      <c r="P448" s="3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</row>
    <row r="449" spans="1:37" ht="12.75" customHeight="1">
      <c r="A449" s="112"/>
      <c r="B449" s="113"/>
      <c r="C449" s="114"/>
      <c r="D449" s="115"/>
      <c r="E449" s="112"/>
      <c r="F449" s="116"/>
      <c r="G449" s="117"/>
      <c r="H449" s="117"/>
      <c r="I449" s="117"/>
      <c r="J449" s="117"/>
      <c r="K449" s="117"/>
      <c r="L449" s="117"/>
      <c r="M449" s="11"/>
      <c r="N449" s="1"/>
      <c r="O449" s="2"/>
      <c r="P449" s="3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</row>
    <row r="450" spans="1:37" ht="12.75" customHeight="1">
      <c r="A450" s="112"/>
      <c r="B450" s="113"/>
      <c r="C450" s="114"/>
      <c r="D450" s="115"/>
      <c r="E450" s="112"/>
      <c r="F450" s="116"/>
      <c r="G450" s="117"/>
      <c r="H450" s="117"/>
      <c r="I450" s="117"/>
      <c r="J450" s="117"/>
      <c r="K450" s="117"/>
      <c r="L450" s="117"/>
      <c r="M450" s="11"/>
      <c r="N450" s="1"/>
      <c r="O450" s="2"/>
      <c r="P450" s="3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</row>
    <row r="451" spans="1:37" ht="12.75" customHeight="1">
      <c r="A451" s="112"/>
      <c r="B451" s="113"/>
      <c r="C451" s="114"/>
      <c r="D451" s="115"/>
      <c r="E451" s="112"/>
      <c r="F451" s="116"/>
      <c r="G451" s="117"/>
      <c r="H451" s="117"/>
      <c r="I451" s="117"/>
      <c r="J451" s="117"/>
      <c r="K451" s="117"/>
      <c r="L451" s="117"/>
      <c r="M451" s="11"/>
      <c r="N451" s="1"/>
      <c r="O451" s="2"/>
      <c r="P451" s="3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</row>
    <row r="452" spans="1:37" ht="12.75" customHeight="1">
      <c r="A452" s="112"/>
      <c r="B452" s="113"/>
      <c r="C452" s="114"/>
      <c r="D452" s="115"/>
      <c r="E452" s="112"/>
      <c r="F452" s="116"/>
      <c r="G452" s="117"/>
      <c r="H452" s="117"/>
      <c r="I452" s="117"/>
      <c r="J452" s="117"/>
      <c r="K452" s="117"/>
      <c r="L452" s="117"/>
      <c r="M452" s="11"/>
      <c r="N452" s="1"/>
      <c r="O452" s="2"/>
      <c r="P452" s="3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</row>
    <row r="453" spans="1:37" ht="12.75" customHeight="1">
      <c r="A453" s="112"/>
      <c r="B453" s="113"/>
      <c r="C453" s="114"/>
      <c r="D453" s="115"/>
      <c r="E453" s="112"/>
      <c r="F453" s="116"/>
      <c r="G453" s="117"/>
      <c r="H453" s="117"/>
      <c r="I453" s="117"/>
      <c r="J453" s="117"/>
      <c r="K453" s="117"/>
      <c r="L453" s="117"/>
      <c r="M453" s="11"/>
      <c r="N453" s="1"/>
      <c r="O453" s="2"/>
      <c r="P453" s="3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</row>
    <row r="454" spans="1:37" ht="12.75" customHeight="1">
      <c r="A454" s="112"/>
      <c r="B454" s="113"/>
      <c r="C454" s="114"/>
      <c r="D454" s="115"/>
      <c r="E454" s="112"/>
      <c r="F454" s="116"/>
      <c r="G454" s="117"/>
      <c r="H454" s="117"/>
      <c r="I454" s="117"/>
      <c r="J454" s="117"/>
      <c r="K454" s="117"/>
      <c r="L454" s="117"/>
      <c r="M454" s="11"/>
      <c r="N454" s="1"/>
      <c r="O454" s="2"/>
      <c r="P454" s="3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</row>
    <row r="455" spans="1:37" ht="12.75" customHeight="1">
      <c r="A455" s="112"/>
      <c r="B455" s="113"/>
      <c r="C455" s="114"/>
      <c r="D455" s="115"/>
      <c r="E455" s="112"/>
      <c r="F455" s="116"/>
      <c r="G455" s="117"/>
      <c r="H455" s="117"/>
      <c r="I455" s="117"/>
      <c r="J455" s="117"/>
      <c r="K455" s="117"/>
      <c r="L455" s="117"/>
      <c r="M455" s="11"/>
      <c r="N455" s="1"/>
      <c r="O455" s="2"/>
      <c r="P455" s="3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</row>
    <row r="456" spans="1:37" ht="12.75" customHeight="1">
      <c r="A456" s="112"/>
      <c r="B456" s="113"/>
      <c r="C456" s="114"/>
      <c r="D456" s="115"/>
      <c r="E456" s="112"/>
      <c r="F456" s="116"/>
      <c r="G456" s="117"/>
      <c r="H456" s="117"/>
      <c r="I456" s="117"/>
      <c r="J456" s="117"/>
      <c r="K456" s="117"/>
      <c r="L456" s="117"/>
      <c r="M456" s="11"/>
      <c r="N456" s="1"/>
      <c r="O456" s="2"/>
      <c r="P456" s="3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</row>
    <row r="457" spans="1:37" ht="12.75" customHeight="1">
      <c r="A457" s="112"/>
      <c r="B457" s="113"/>
      <c r="C457" s="114"/>
      <c r="D457" s="115"/>
      <c r="E457" s="112"/>
      <c r="F457" s="116"/>
      <c r="G457" s="117"/>
      <c r="H457" s="117"/>
      <c r="I457" s="117"/>
      <c r="J457" s="117"/>
      <c r="K457" s="117"/>
      <c r="L457" s="117"/>
      <c r="M457" s="11"/>
      <c r="N457" s="1"/>
      <c r="O457" s="2"/>
      <c r="P457" s="3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</row>
    <row r="458" spans="1:37" ht="12.75" customHeight="1">
      <c r="A458" s="112"/>
      <c r="B458" s="113"/>
      <c r="C458" s="114"/>
      <c r="D458" s="115"/>
      <c r="E458" s="112"/>
      <c r="F458" s="116"/>
      <c r="G458" s="117"/>
      <c r="H458" s="117"/>
      <c r="I458" s="117"/>
      <c r="J458" s="117"/>
      <c r="K458" s="117"/>
      <c r="L458" s="117"/>
      <c r="M458" s="11"/>
      <c r="N458" s="1"/>
      <c r="O458" s="2"/>
      <c r="P458" s="3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</row>
    <row r="459" spans="1:37" ht="12.75" customHeight="1">
      <c r="A459" s="112"/>
      <c r="B459" s="113"/>
      <c r="C459" s="114"/>
      <c r="D459" s="115"/>
      <c r="E459" s="112"/>
      <c r="F459" s="116"/>
      <c r="G459" s="117"/>
      <c r="H459" s="117"/>
      <c r="I459" s="117"/>
      <c r="J459" s="117"/>
      <c r="K459" s="117"/>
      <c r="L459" s="117"/>
      <c r="M459" s="11"/>
      <c r="N459" s="1"/>
      <c r="O459" s="2"/>
      <c r="P459" s="3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</row>
    <row r="460" spans="1:37" ht="12.75" customHeight="1">
      <c r="A460" s="112"/>
      <c r="B460" s="113"/>
      <c r="C460" s="114"/>
      <c r="D460" s="115"/>
      <c r="E460" s="112"/>
      <c r="F460" s="116"/>
      <c r="G460" s="117"/>
      <c r="H460" s="117"/>
      <c r="I460" s="117"/>
      <c r="J460" s="117"/>
      <c r="K460" s="117"/>
      <c r="L460" s="117"/>
      <c r="M460" s="11"/>
      <c r="N460" s="1"/>
      <c r="O460" s="2"/>
      <c r="P460" s="3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</row>
    <row r="461" spans="1:37" ht="12.75" customHeight="1">
      <c r="A461" s="112"/>
      <c r="B461" s="113"/>
      <c r="C461" s="114"/>
      <c r="D461" s="115"/>
      <c r="E461" s="112"/>
      <c r="F461" s="116"/>
      <c r="G461" s="117"/>
      <c r="H461" s="117"/>
      <c r="I461" s="117"/>
      <c r="J461" s="117"/>
      <c r="K461" s="117"/>
      <c r="L461" s="117"/>
      <c r="M461" s="11"/>
      <c r="N461" s="1"/>
      <c r="O461" s="2"/>
      <c r="P461" s="3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</row>
    <row r="462" spans="1:37" ht="12.75" customHeight="1">
      <c r="A462" s="112"/>
      <c r="B462" s="113"/>
      <c r="C462" s="114"/>
      <c r="D462" s="115"/>
      <c r="E462" s="112"/>
      <c r="F462" s="116"/>
      <c r="G462" s="117"/>
      <c r="H462" s="117"/>
      <c r="I462" s="117"/>
      <c r="J462" s="117"/>
      <c r="K462" s="117"/>
      <c r="L462" s="117"/>
      <c r="M462" s="11"/>
      <c r="N462" s="1"/>
      <c r="O462" s="2"/>
      <c r="P462" s="3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</row>
    <row r="463" spans="1:37" ht="12.75" customHeight="1">
      <c r="A463" s="112"/>
      <c r="B463" s="113"/>
      <c r="C463" s="114"/>
      <c r="D463" s="115"/>
      <c r="E463" s="112"/>
      <c r="F463" s="116"/>
      <c r="G463" s="117"/>
      <c r="H463" s="117"/>
      <c r="I463" s="117"/>
      <c r="J463" s="117"/>
      <c r="K463" s="117"/>
      <c r="L463" s="117"/>
      <c r="M463" s="11"/>
      <c r="N463" s="1"/>
      <c r="O463" s="2"/>
      <c r="P463" s="3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</row>
    <row r="464" spans="1:37" ht="12.75" customHeight="1">
      <c r="A464" s="112"/>
      <c r="B464" s="113"/>
      <c r="C464" s="114"/>
      <c r="D464" s="115"/>
      <c r="E464" s="112"/>
      <c r="F464" s="116"/>
      <c r="G464" s="117"/>
      <c r="H464" s="117"/>
      <c r="I464" s="117"/>
      <c r="J464" s="117"/>
      <c r="K464" s="117"/>
      <c r="L464" s="117"/>
      <c r="M464" s="11"/>
      <c r="N464" s="1"/>
      <c r="O464" s="2"/>
      <c r="P464" s="3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</row>
    <row r="465" spans="1:37" ht="12.75" customHeight="1">
      <c r="A465" s="112"/>
      <c r="B465" s="113"/>
      <c r="C465" s="114"/>
      <c r="D465" s="115"/>
      <c r="E465" s="112"/>
      <c r="F465" s="116"/>
      <c r="G465" s="117"/>
      <c r="H465" s="117"/>
      <c r="I465" s="117"/>
      <c r="J465" s="117"/>
      <c r="K465" s="117"/>
      <c r="L465" s="117"/>
      <c r="M465" s="11"/>
      <c r="N465" s="1"/>
      <c r="O465" s="2"/>
      <c r="P465" s="3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</row>
    <row r="466" spans="1:37" ht="12.75" customHeight="1">
      <c r="A466" s="112"/>
      <c r="B466" s="113"/>
      <c r="C466" s="114"/>
      <c r="D466" s="115"/>
      <c r="E466" s="112"/>
      <c r="F466" s="116"/>
      <c r="G466" s="117"/>
      <c r="H466" s="117"/>
      <c r="I466" s="117"/>
      <c r="J466" s="117"/>
      <c r="K466" s="117"/>
      <c r="L466" s="117"/>
      <c r="M466" s="11"/>
      <c r="N466" s="1"/>
      <c r="O466" s="2"/>
      <c r="P466" s="3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</row>
    <row r="467" spans="1:37" ht="12.75" customHeight="1">
      <c r="A467" s="112"/>
      <c r="B467" s="113"/>
      <c r="C467" s="114"/>
      <c r="D467" s="115"/>
      <c r="E467" s="112"/>
      <c r="F467" s="116"/>
      <c r="G467" s="117"/>
      <c r="H467" s="117"/>
      <c r="I467" s="117"/>
      <c r="J467" s="117"/>
      <c r="K467" s="117"/>
      <c r="L467" s="117"/>
      <c r="M467" s="11"/>
      <c r="N467" s="1"/>
      <c r="O467" s="2"/>
      <c r="P467" s="3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</row>
    <row r="468" spans="1:37" ht="12.75" customHeight="1">
      <c r="A468" s="112"/>
      <c r="B468" s="113"/>
      <c r="C468" s="114"/>
      <c r="D468" s="115"/>
      <c r="E468" s="112"/>
      <c r="F468" s="116"/>
      <c r="G468" s="117"/>
      <c r="H468" s="117"/>
      <c r="I468" s="117"/>
      <c r="J468" s="117"/>
      <c r="K468" s="117"/>
      <c r="L468" s="117"/>
      <c r="M468" s="11"/>
      <c r="N468" s="1"/>
      <c r="O468" s="2"/>
      <c r="P468" s="3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</row>
    <row r="469" spans="1:37" ht="12.75" customHeight="1">
      <c r="A469" s="112"/>
      <c r="B469" s="113"/>
      <c r="C469" s="114"/>
      <c r="D469" s="115"/>
      <c r="E469" s="112"/>
      <c r="F469" s="116"/>
      <c r="G469" s="117"/>
      <c r="H469" s="117"/>
      <c r="I469" s="117"/>
      <c r="J469" s="117"/>
      <c r="K469" s="117"/>
      <c r="L469" s="117"/>
      <c r="M469" s="11"/>
      <c r="N469" s="1"/>
      <c r="O469" s="2"/>
      <c r="P469" s="3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</row>
    <row r="470" spans="1:37" ht="12.75" customHeight="1">
      <c r="A470" s="112"/>
      <c r="B470" s="113"/>
      <c r="C470" s="114"/>
      <c r="D470" s="115"/>
      <c r="E470" s="112"/>
      <c r="F470" s="116"/>
      <c r="G470" s="117"/>
      <c r="H470" s="117"/>
      <c r="I470" s="117"/>
      <c r="J470" s="117"/>
      <c r="K470" s="117"/>
      <c r="L470" s="117"/>
      <c r="M470" s="11"/>
      <c r="N470" s="1"/>
      <c r="O470" s="2"/>
      <c r="P470" s="3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</row>
    <row r="471" spans="1:37" ht="12.75" customHeight="1">
      <c r="A471" s="112"/>
      <c r="B471" s="113"/>
      <c r="C471" s="114"/>
      <c r="D471" s="115"/>
      <c r="E471" s="112"/>
      <c r="F471" s="116"/>
      <c r="G471" s="117"/>
      <c r="H471" s="117"/>
      <c r="I471" s="117"/>
      <c r="J471" s="117"/>
      <c r="K471" s="117"/>
      <c r="L471" s="117"/>
      <c r="M471" s="11"/>
      <c r="N471" s="1"/>
      <c r="O471" s="2"/>
      <c r="P471" s="3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</row>
    <row r="472" spans="1:37" ht="12.75" customHeight="1">
      <c r="A472" s="112"/>
      <c r="B472" s="113"/>
      <c r="C472" s="114"/>
      <c r="D472" s="115"/>
      <c r="E472" s="112"/>
      <c r="F472" s="116"/>
      <c r="G472" s="117"/>
      <c r="H472" s="117"/>
      <c r="I472" s="117"/>
      <c r="J472" s="117"/>
      <c r="K472" s="117"/>
      <c r="L472" s="117"/>
      <c r="M472" s="11"/>
      <c r="N472" s="1"/>
      <c r="O472" s="2"/>
      <c r="P472" s="3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</row>
    <row r="473" spans="1:37" ht="12.75" customHeight="1">
      <c r="A473" s="112"/>
      <c r="B473" s="113"/>
      <c r="C473" s="114"/>
      <c r="D473" s="115"/>
      <c r="E473" s="112"/>
      <c r="F473" s="116"/>
      <c r="G473" s="117"/>
      <c r="H473" s="117"/>
      <c r="I473" s="117"/>
      <c r="J473" s="117"/>
      <c r="K473" s="117"/>
      <c r="L473" s="117"/>
      <c r="M473" s="11"/>
      <c r="N473" s="1"/>
      <c r="O473" s="2"/>
      <c r="P473" s="3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</row>
    <row r="474" spans="1:37" ht="12.75" customHeight="1">
      <c r="A474" s="112"/>
      <c r="B474" s="113"/>
      <c r="C474" s="114"/>
      <c r="D474" s="115"/>
      <c r="E474" s="112"/>
      <c r="F474" s="116"/>
      <c r="G474" s="117"/>
      <c r="H474" s="117"/>
      <c r="I474" s="117"/>
      <c r="J474" s="117"/>
      <c r="K474" s="117"/>
      <c r="L474" s="117"/>
      <c r="M474" s="11"/>
      <c r="N474" s="1"/>
      <c r="O474" s="2"/>
      <c r="P474" s="3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</row>
    <row r="475" spans="1:37" ht="12.75" customHeight="1">
      <c r="A475" s="112"/>
      <c r="B475" s="113"/>
      <c r="C475" s="114"/>
      <c r="D475" s="115"/>
      <c r="E475" s="112"/>
      <c r="F475" s="116"/>
      <c r="G475" s="117"/>
      <c r="H475" s="117"/>
      <c r="I475" s="117"/>
      <c r="J475" s="117"/>
      <c r="K475" s="117"/>
      <c r="L475" s="117"/>
      <c r="M475" s="11"/>
      <c r="N475" s="1"/>
      <c r="O475" s="2"/>
      <c r="P475" s="3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</row>
    <row r="476" spans="1:37" ht="12.75" customHeight="1">
      <c r="A476" s="112"/>
      <c r="B476" s="113"/>
      <c r="C476" s="114"/>
      <c r="D476" s="115"/>
      <c r="E476" s="112"/>
      <c r="F476" s="116"/>
      <c r="G476" s="117"/>
      <c r="H476" s="117"/>
      <c r="I476" s="117"/>
      <c r="J476" s="117"/>
      <c r="K476" s="117"/>
      <c r="L476" s="117"/>
      <c r="M476" s="11"/>
      <c r="N476" s="1"/>
      <c r="O476" s="2"/>
      <c r="P476" s="3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</row>
    <row r="477" spans="1:37" ht="12.75" customHeight="1">
      <c r="A477" s="112"/>
      <c r="B477" s="113"/>
      <c r="C477" s="114"/>
      <c r="D477" s="115"/>
      <c r="E477" s="112"/>
      <c r="F477" s="116"/>
      <c r="G477" s="117"/>
      <c r="H477" s="117"/>
      <c r="I477" s="117"/>
      <c r="J477" s="117"/>
      <c r="K477" s="117"/>
      <c r="L477" s="117"/>
      <c r="M477" s="11"/>
      <c r="N477" s="1"/>
      <c r="O477" s="2"/>
      <c r="P477" s="3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</row>
    <row r="478" spans="1:37" ht="12.75" customHeight="1">
      <c r="A478" s="112"/>
      <c r="B478" s="113"/>
      <c r="C478" s="114"/>
      <c r="D478" s="115"/>
      <c r="E478" s="112"/>
      <c r="F478" s="116"/>
      <c r="G478" s="117"/>
      <c r="H478" s="117"/>
      <c r="I478" s="117"/>
      <c r="J478" s="117"/>
      <c r="K478" s="117"/>
      <c r="L478" s="117"/>
      <c r="M478" s="11"/>
      <c r="N478" s="1"/>
      <c r="O478" s="2"/>
      <c r="P478" s="3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</row>
    <row r="479" spans="1:37" ht="12.75" customHeight="1">
      <c r="A479" s="112"/>
      <c r="B479" s="113"/>
      <c r="C479" s="114"/>
      <c r="D479" s="115"/>
      <c r="E479" s="112"/>
      <c r="F479" s="116"/>
      <c r="G479" s="117"/>
      <c r="H479" s="117"/>
      <c r="I479" s="117"/>
      <c r="J479" s="117"/>
      <c r="K479" s="117"/>
      <c r="L479" s="117"/>
      <c r="M479" s="11"/>
      <c r="N479" s="1"/>
      <c r="O479" s="2"/>
      <c r="P479" s="3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</row>
    <row r="480" spans="1:37" ht="12.75" customHeight="1">
      <c r="A480" s="112"/>
      <c r="B480" s="113"/>
      <c r="C480" s="114"/>
      <c r="D480" s="115"/>
      <c r="E480" s="112"/>
      <c r="F480" s="116"/>
      <c r="G480" s="117"/>
      <c r="H480" s="117"/>
      <c r="I480" s="117"/>
      <c r="J480" s="117"/>
      <c r="K480" s="117"/>
      <c r="L480" s="117"/>
      <c r="M480" s="11"/>
      <c r="N480" s="1"/>
      <c r="O480" s="2"/>
      <c r="P480" s="3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</row>
    <row r="481" spans="1:37" ht="12.75" customHeight="1">
      <c r="A481" s="112"/>
      <c r="B481" s="113"/>
      <c r="C481" s="114"/>
      <c r="D481" s="115"/>
      <c r="E481" s="112"/>
      <c r="F481" s="116"/>
      <c r="G481" s="117"/>
      <c r="H481" s="117"/>
      <c r="I481" s="117"/>
      <c r="J481" s="117"/>
      <c r="K481" s="117"/>
      <c r="L481" s="117"/>
      <c r="M481" s="11"/>
      <c r="N481" s="1"/>
      <c r="O481" s="2"/>
      <c r="P481" s="3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</row>
    <row r="482" spans="1:37" ht="12.75" customHeight="1">
      <c r="A482" s="112"/>
      <c r="B482" s="113"/>
      <c r="C482" s="114"/>
      <c r="D482" s="115"/>
      <c r="E482" s="112"/>
      <c r="F482" s="116"/>
      <c r="G482" s="117"/>
      <c r="H482" s="117"/>
      <c r="I482" s="117"/>
      <c r="J482" s="117"/>
      <c r="K482" s="117"/>
      <c r="L482" s="117"/>
      <c r="M482" s="11"/>
      <c r="N482" s="1"/>
      <c r="O482" s="2"/>
      <c r="P482" s="3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</row>
    <row r="483" spans="1:37" ht="12.75" customHeight="1">
      <c r="A483" s="112"/>
      <c r="B483" s="113"/>
      <c r="C483" s="114"/>
      <c r="D483" s="115"/>
      <c r="E483" s="112"/>
      <c r="F483" s="116"/>
      <c r="G483" s="117"/>
      <c r="H483" s="117"/>
      <c r="I483" s="117"/>
      <c r="J483" s="117"/>
      <c r="K483" s="117"/>
      <c r="L483" s="117"/>
      <c r="M483" s="11"/>
      <c r="N483" s="1"/>
      <c r="O483" s="2"/>
      <c r="P483" s="3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</row>
    <row r="484" spans="1:37" ht="12.75" customHeight="1">
      <c r="A484" s="112"/>
      <c r="B484" s="113"/>
      <c r="C484" s="114"/>
      <c r="D484" s="115"/>
      <c r="E484" s="112"/>
      <c r="F484" s="116"/>
      <c r="G484" s="117"/>
      <c r="H484" s="117"/>
      <c r="I484" s="117"/>
      <c r="J484" s="117"/>
      <c r="K484" s="117"/>
      <c r="L484" s="117"/>
      <c r="M484" s="11"/>
      <c r="N484" s="1"/>
      <c r="O484" s="2"/>
      <c r="P484" s="3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</row>
    <row r="485" spans="1:37" ht="12.75" customHeight="1">
      <c r="A485" s="112"/>
      <c r="B485" s="113"/>
      <c r="C485" s="114"/>
      <c r="D485" s="115"/>
      <c r="E485" s="112"/>
      <c r="F485" s="116"/>
      <c r="G485" s="117"/>
      <c r="H485" s="117"/>
      <c r="I485" s="117"/>
      <c r="J485" s="117"/>
      <c r="K485" s="117"/>
      <c r="L485" s="117"/>
      <c r="M485" s="11"/>
      <c r="N485" s="1"/>
      <c r="O485" s="2"/>
      <c r="P485" s="3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</row>
    <row r="486" spans="1:37" ht="12.75" customHeight="1">
      <c r="A486" s="112"/>
      <c r="B486" s="113"/>
      <c r="C486" s="114"/>
      <c r="D486" s="115"/>
      <c r="E486" s="112"/>
      <c r="F486" s="116"/>
      <c r="G486" s="117"/>
      <c r="H486" s="117"/>
      <c r="I486" s="117"/>
      <c r="J486" s="117"/>
      <c r="K486" s="117"/>
      <c r="L486" s="117"/>
      <c r="M486" s="11"/>
      <c r="N486" s="1"/>
      <c r="O486" s="2"/>
      <c r="P486" s="3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</row>
    <row r="487" spans="1:37" ht="12.75" customHeight="1">
      <c r="A487" s="112"/>
      <c r="B487" s="113"/>
      <c r="C487" s="114"/>
      <c r="D487" s="115"/>
      <c r="E487" s="112"/>
      <c r="F487" s="116"/>
      <c r="G487" s="117"/>
      <c r="H487" s="117"/>
      <c r="I487" s="117"/>
      <c r="J487" s="117"/>
      <c r="K487" s="117"/>
      <c r="L487" s="117"/>
      <c r="M487" s="11"/>
      <c r="N487" s="1"/>
      <c r="O487" s="2"/>
      <c r="P487" s="3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</row>
    <row r="488" spans="1:37" ht="12.75" customHeight="1">
      <c r="A488" s="112"/>
      <c r="B488" s="113"/>
      <c r="C488" s="114"/>
      <c r="D488" s="115"/>
      <c r="E488" s="112"/>
      <c r="F488" s="116"/>
      <c r="G488" s="117"/>
      <c r="H488" s="117"/>
      <c r="I488" s="117"/>
      <c r="J488" s="117"/>
      <c r="K488" s="117"/>
      <c r="L488" s="117"/>
      <c r="M488" s="11"/>
      <c r="N488" s="1"/>
      <c r="O488" s="2"/>
      <c r="P488" s="3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</row>
    <row r="489" spans="1:37" ht="12.75" customHeight="1">
      <c r="A489" s="112"/>
      <c r="B489" s="113"/>
      <c r="C489" s="114"/>
      <c r="D489" s="115"/>
      <c r="E489" s="112"/>
      <c r="F489" s="116"/>
      <c r="G489" s="117"/>
      <c r="H489" s="117"/>
      <c r="I489" s="117"/>
      <c r="J489" s="117"/>
      <c r="K489" s="117"/>
      <c r="L489" s="117"/>
      <c r="M489" s="11"/>
      <c r="N489" s="1"/>
      <c r="O489" s="2"/>
      <c r="P489" s="3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</row>
    <row r="490" spans="1:37" ht="12.75" customHeight="1">
      <c r="A490" s="112"/>
      <c r="B490" s="113"/>
      <c r="C490" s="114"/>
      <c r="D490" s="115"/>
      <c r="E490" s="112"/>
      <c r="F490" s="116"/>
      <c r="G490" s="117"/>
      <c r="H490" s="117"/>
      <c r="I490" s="117"/>
      <c r="J490" s="117"/>
      <c r="K490" s="117"/>
      <c r="L490" s="117"/>
      <c r="M490" s="11"/>
      <c r="N490" s="1"/>
      <c r="O490" s="2"/>
      <c r="P490" s="3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</row>
    <row r="491" spans="1:37" ht="12.75" customHeight="1">
      <c r="A491" s="112"/>
      <c r="B491" s="113"/>
      <c r="C491" s="114"/>
      <c r="D491" s="115"/>
      <c r="E491" s="112"/>
      <c r="F491" s="116"/>
      <c r="G491" s="117"/>
      <c r="H491" s="117"/>
      <c r="I491" s="117"/>
      <c r="J491" s="117"/>
      <c r="K491" s="117"/>
      <c r="L491" s="117"/>
      <c r="M491" s="11"/>
      <c r="N491" s="1"/>
      <c r="O491" s="2"/>
      <c r="P491" s="3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</row>
    <row r="492" spans="1:37" ht="12.75" customHeight="1">
      <c r="A492" s="112"/>
      <c r="B492" s="113"/>
      <c r="C492" s="114"/>
      <c r="D492" s="115"/>
      <c r="E492" s="112"/>
      <c r="F492" s="116"/>
      <c r="G492" s="117"/>
      <c r="H492" s="117"/>
      <c r="I492" s="117"/>
      <c r="J492" s="117"/>
      <c r="K492" s="117"/>
      <c r="L492" s="117"/>
      <c r="M492" s="11"/>
      <c r="N492" s="1"/>
      <c r="O492" s="2"/>
      <c r="P492" s="3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</row>
    <row r="493" spans="1:37" ht="12.75" customHeight="1">
      <c r="A493" s="112"/>
      <c r="B493" s="113"/>
      <c r="C493" s="114"/>
      <c r="D493" s="115"/>
      <c r="E493" s="112"/>
      <c r="F493" s="116"/>
      <c r="G493" s="117"/>
      <c r="H493" s="117"/>
      <c r="I493" s="117"/>
      <c r="J493" s="117"/>
      <c r="K493" s="117"/>
      <c r="L493" s="117"/>
      <c r="M493" s="11"/>
      <c r="N493" s="1"/>
      <c r="O493" s="2"/>
      <c r="P493" s="3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</row>
    <row r="494" spans="1:37" ht="12.75" customHeight="1">
      <c r="A494" s="112"/>
      <c r="B494" s="113"/>
      <c r="C494" s="114"/>
      <c r="D494" s="115"/>
      <c r="E494" s="112"/>
      <c r="F494" s="116"/>
      <c r="G494" s="117"/>
      <c r="H494" s="117"/>
      <c r="I494" s="117"/>
      <c r="J494" s="117"/>
      <c r="K494" s="117"/>
      <c r="L494" s="117"/>
      <c r="M494" s="11"/>
      <c r="N494" s="1"/>
      <c r="O494" s="2"/>
      <c r="P494" s="3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</row>
    <row r="495" spans="1:37" ht="12.75" customHeight="1">
      <c r="A495" s="112"/>
      <c r="B495" s="113"/>
      <c r="C495" s="114"/>
      <c r="D495" s="115"/>
      <c r="E495" s="112"/>
      <c r="F495" s="116"/>
      <c r="G495" s="117"/>
      <c r="H495" s="117"/>
      <c r="I495" s="117"/>
      <c r="J495" s="117"/>
      <c r="K495" s="117"/>
      <c r="L495" s="117"/>
      <c r="M495" s="11"/>
      <c r="N495" s="1"/>
      <c r="O495" s="2"/>
      <c r="P495" s="3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</row>
    <row r="496" spans="1:37" ht="12.75" customHeight="1">
      <c r="A496" s="112"/>
      <c r="B496" s="113"/>
      <c r="C496" s="114"/>
      <c r="D496" s="115"/>
      <c r="E496" s="112"/>
      <c r="F496" s="116"/>
      <c r="G496" s="117"/>
      <c r="H496" s="117"/>
      <c r="I496" s="117"/>
      <c r="J496" s="117"/>
      <c r="K496" s="117"/>
      <c r="L496" s="117"/>
      <c r="M496" s="11"/>
      <c r="N496" s="1"/>
      <c r="O496" s="2"/>
      <c r="P496" s="3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</row>
    <row r="497" spans="1:37" ht="12.75" customHeight="1">
      <c r="A497" s="112"/>
      <c r="B497" s="113"/>
      <c r="C497" s="114"/>
      <c r="D497" s="115"/>
      <c r="E497" s="112"/>
      <c r="F497" s="116"/>
      <c r="G497" s="117"/>
      <c r="H497" s="117"/>
      <c r="I497" s="117"/>
      <c r="J497" s="117"/>
      <c r="K497" s="117"/>
      <c r="L497" s="117"/>
      <c r="M497" s="11"/>
      <c r="N497" s="1"/>
      <c r="O497" s="2"/>
      <c r="P497" s="3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</row>
    <row r="498" spans="1:37" ht="12.75" customHeight="1">
      <c r="A498" s="112"/>
      <c r="B498" s="113"/>
      <c r="C498" s="114"/>
      <c r="D498" s="115"/>
      <c r="E498" s="112"/>
      <c r="F498" s="116"/>
      <c r="G498" s="117"/>
      <c r="H498" s="117"/>
      <c r="I498" s="117"/>
      <c r="J498" s="117"/>
      <c r="K498" s="117"/>
      <c r="L498" s="117"/>
      <c r="M498" s="11"/>
      <c r="N498" s="1"/>
      <c r="O498" s="2"/>
      <c r="P498" s="3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</row>
    <row r="499" spans="1:37" ht="12.75" customHeight="1">
      <c r="A499" s="112"/>
      <c r="B499" s="113"/>
      <c r="C499" s="114"/>
      <c r="D499" s="115"/>
      <c r="E499" s="112"/>
      <c r="F499" s="116"/>
      <c r="G499" s="117"/>
      <c r="H499" s="117"/>
      <c r="I499" s="117"/>
      <c r="J499" s="117"/>
      <c r="K499" s="117"/>
      <c r="L499" s="117"/>
      <c r="M499" s="11"/>
      <c r="N499" s="1"/>
      <c r="O499" s="2"/>
      <c r="P499" s="3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</row>
    <row r="500" spans="1:37" ht="12.75" customHeight="1">
      <c r="A500" s="112"/>
      <c r="B500" s="113"/>
      <c r="C500" s="114"/>
      <c r="D500" s="115"/>
      <c r="E500" s="112"/>
      <c r="F500" s="116"/>
      <c r="G500" s="117"/>
      <c r="H500" s="117"/>
      <c r="I500" s="117"/>
      <c r="J500" s="117"/>
      <c r="K500" s="117"/>
      <c r="L500" s="117"/>
      <c r="M500" s="11"/>
      <c r="N500" s="1"/>
      <c r="O500" s="2"/>
      <c r="P500" s="3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</row>
    <row r="501" spans="1:37" ht="12.75" customHeight="1">
      <c r="A501" s="112"/>
      <c r="B501" s="113"/>
      <c r="C501" s="114"/>
      <c r="D501" s="115"/>
      <c r="E501" s="112"/>
      <c r="F501" s="116"/>
      <c r="G501" s="117"/>
      <c r="H501" s="117"/>
      <c r="I501" s="117"/>
      <c r="J501" s="117"/>
      <c r="K501" s="117"/>
      <c r="L501" s="117"/>
      <c r="M501" s="11"/>
      <c r="N501" s="1"/>
      <c r="O501" s="2"/>
      <c r="P501" s="3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</row>
    <row r="502" spans="1:37" ht="12.75" customHeight="1">
      <c r="A502" s="112"/>
      <c r="B502" s="113"/>
      <c r="C502" s="114"/>
      <c r="D502" s="115"/>
      <c r="E502" s="112"/>
      <c r="F502" s="116"/>
      <c r="G502" s="117"/>
      <c r="H502" s="117"/>
      <c r="I502" s="117"/>
      <c r="J502" s="117"/>
      <c r="K502" s="117"/>
      <c r="L502" s="117"/>
      <c r="M502" s="11"/>
      <c r="N502" s="1"/>
      <c r="O502" s="2"/>
      <c r="P502" s="3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</row>
    <row r="503" spans="1:37" ht="12.75" customHeight="1">
      <c r="A503" s="112"/>
      <c r="B503" s="113"/>
      <c r="C503" s="114"/>
      <c r="D503" s="115"/>
      <c r="E503" s="112"/>
      <c r="F503" s="116"/>
      <c r="G503" s="117"/>
      <c r="H503" s="117"/>
      <c r="I503" s="117"/>
      <c r="J503" s="117"/>
      <c r="K503" s="117"/>
      <c r="L503" s="117"/>
      <c r="M503" s="11"/>
      <c r="N503" s="1"/>
      <c r="O503" s="2"/>
      <c r="P503" s="3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</row>
    <row r="504" spans="1:37" ht="12.75" customHeight="1">
      <c r="A504" s="112"/>
      <c r="B504" s="113"/>
      <c r="C504" s="114"/>
      <c r="D504" s="115"/>
      <c r="E504" s="112"/>
      <c r="F504" s="116"/>
      <c r="G504" s="117"/>
      <c r="H504" s="117"/>
      <c r="I504" s="117"/>
      <c r="J504" s="117"/>
      <c r="K504" s="117"/>
      <c r="L504" s="117"/>
      <c r="M504" s="11"/>
      <c r="N504" s="1"/>
      <c r="O504" s="2"/>
      <c r="P504" s="3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</row>
    <row r="505" spans="1:37" ht="12.75" customHeight="1">
      <c r="A505" s="112"/>
      <c r="B505" s="113"/>
      <c r="C505" s="114"/>
      <c r="D505" s="115"/>
      <c r="E505" s="112"/>
      <c r="F505" s="116"/>
      <c r="G505" s="117"/>
      <c r="H505" s="117"/>
      <c r="I505" s="117"/>
      <c r="J505" s="117"/>
      <c r="K505" s="117"/>
      <c r="L505" s="117"/>
      <c r="M505" s="11"/>
      <c r="N505" s="1"/>
      <c r="O505" s="2"/>
      <c r="P505" s="3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</row>
    <row r="506" spans="1:37" ht="12.75" customHeight="1">
      <c r="A506" s="112"/>
      <c r="B506" s="113"/>
      <c r="C506" s="114"/>
      <c r="D506" s="115"/>
      <c r="E506" s="112"/>
      <c r="F506" s="116"/>
      <c r="G506" s="117"/>
      <c r="H506" s="117"/>
      <c r="I506" s="117"/>
      <c r="J506" s="117"/>
      <c r="K506" s="117"/>
      <c r="L506" s="117"/>
      <c r="M506" s="11"/>
      <c r="N506" s="1"/>
      <c r="O506" s="2"/>
      <c r="P506" s="3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</row>
    <row r="507" spans="1:37" ht="12.75" customHeight="1">
      <c r="A507" s="112"/>
      <c r="B507" s="113"/>
      <c r="C507" s="114"/>
      <c r="D507" s="115"/>
      <c r="E507" s="112"/>
      <c r="F507" s="116"/>
      <c r="G507" s="117"/>
      <c r="H507" s="117"/>
      <c r="I507" s="117"/>
      <c r="J507" s="117"/>
      <c r="K507" s="117"/>
      <c r="L507" s="117"/>
      <c r="M507" s="11"/>
      <c r="N507" s="1"/>
      <c r="O507" s="2"/>
      <c r="P507" s="3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</row>
    <row r="508" spans="1:37" ht="12.75" customHeight="1">
      <c r="A508" s="112"/>
      <c r="B508" s="113"/>
      <c r="C508" s="114"/>
      <c r="D508" s="115"/>
      <c r="E508" s="112"/>
      <c r="F508" s="116"/>
      <c r="G508" s="117"/>
      <c r="H508" s="117"/>
      <c r="I508" s="117"/>
      <c r="J508" s="117"/>
      <c r="K508" s="117"/>
      <c r="L508" s="117"/>
      <c r="M508" s="11"/>
      <c r="N508" s="1"/>
      <c r="O508" s="2"/>
      <c r="P508" s="3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</row>
    <row r="509" spans="1:37" ht="12.75" customHeight="1">
      <c r="A509" s="112"/>
      <c r="B509" s="113"/>
      <c r="C509" s="114"/>
      <c r="D509" s="115"/>
      <c r="E509" s="112"/>
      <c r="F509" s="116"/>
      <c r="G509" s="117"/>
      <c r="H509" s="117"/>
      <c r="I509" s="117"/>
      <c r="J509" s="117"/>
      <c r="K509" s="117"/>
      <c r="L509" s="117"/>
      <c r="M509" s="11"/>
      <c r="N509" s="1"/>
      <c r="O509" s="2"/>
      <c r="P509" s="3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</row>
    <row r="510" spans="1:37" ht="12.75" customHeight="1">
      <c r="A510" s="112"/>
      <c r="B510" s="113"/>
      <c r="C510" s="114"/>
      <c r="D510" s="115"/>
      <c r="E510" s="112"/>
      <c r="F510" s="116"/>
      <c r="G510" s="117"/>
      <c r="H510" s="117"/>
      <c r="I510" s="117"/>
      <c r="J510" s="117"/>
      <c r="K510" s="117"/>
      <c r="L510" s="117"/>
      <c r="M510" s="11"/>
      <c r="N510" s="1"/>
      <c r="O510" s="2"/>
      <c r="P510" s="3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</row>
    <row r="511" spans="1:37" ht="12.75" customHeight="1">
      <c r="A511" s="112"/>
      <c r="B511" s="113"/>
      <c r="C511" s="114"/>
      <c r="D511" s="115"/>
      <c r="E511" s="112"/>
      <c r="F511" s="116"/>
      <c r="G511" s="117"/>
      <c r="H511" s="117"/>
      <c r="I511" s="117"/>
      <c r="J511" s="117"/>
      <c r="K511" s="117"/>
      <c r="L511" s="117"/>
      <c r="M511" s="11"/>
      <c r="N511" s="1"/>
      <c r="O511" s="2"/>
      <c r="P511" s="3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</row>
    <row r="512" spans="1:37" ht="12.75" customHeight="1">
      <c r="A512" s="112"/>
      <c r="B512" s="113"/>
      <c r="C512" s="114"/>
      <c r="D512" s="115"/>
      <c r="E512" s="112"/>
      <c r="F512" s="116"/>
      <c r="G512" s="117"/>
      <c r="H512" s="117"/>
      <c r="I512" s="117"/>
      <c r="J512" s="117"/>
      <c r="K512" s="117"/>
      <c r="L512" s="117"/>
      <c r="M512" s="11"/>
      <c r="N512" s="1"/>
      <c r="O512" s="2"/>
      <c r="P512" s="3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</row>
    <row r="513" spans="1:37" ht="12.75" customHeight="1">
      <c r="A513" s="112"/>
      <c r="B513" s="113"/>
      <c r="C513" s="114"/>
      <c r="D513" s="115"/>
      <c r="E513" s="112"/>
      <c r="F513" s="116"/>
      <c r="G513" s="117"/>
      <c r="H513" s="117"/>
      <c r="I513" s="117"/>
      <c r="J513" s="117"/>
      <c r="K513" s="117"/>
      <c r="L513" s="117"/>
      <c r="M513" s="11"/>
      <c r="N513" s="1"/>
      <c r="O513" s="2"/>
      <c r="P513" s="3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</row>
    <row r="514" spans="1:37" ht="12.75" customHeight="1">
      <c r="A514" s="112"/>
      <c r="B514" s="113"/>
      <c r="C514" s="114"/>
      <c r="D514" s="115"/>
      <c r="E514" s="112"/>
      <c r="F514" s="116"/>
      <c r="G514" s="117"/>
      <c r="H514" s="117"/>
      <c r="I514" s="117"/>
      <c r="J514" s="117"/>
      <c r="K514" s="117"/>
      <c r="L514" s="117"/>
      <c r="M514" s="11"/>
      <c r="N514" s="1"/>
      <c r="O514" s="2"/>
      <c r="P514" s="3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</row>
    <row r="515" spans="1:37" ht="12.75" customHeight="1">
      <c r="A515" s="112"/>
      <c r="B515" s="113"/>
      <c r="C515" s="114"/>
      <c r="D515" s="115"/>
      <c r="E515" s="112"/>
      <c r="F515" s="116"/>
      <c r="G515" s="117"/>
      <c r="H515" s="117"/>
      <c r="I515" s="117"/>
      <c r="J515" s="117"/>
      <c r="K515" s="117"/>
      <c r="L515" s="117"/>
      <c r="M515" s="11"/>
      <c r="N515" s="1"/>
      <c r="O515" s="2"/>
      <c r="P515" s="3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</row>
    <row r="516" spans="1:37" ht="12.75" customHeight="1">
      <c r="A516" s="112"/>
      <c r="B516" s="113"/>
      <c r="C516" s="114"/>
      <c r="D516" s="115"/>
      <c r="E516" s="112"/>
      <c r="F516" s="116"/>
      <c r="G516" s="117"/>
      <c r="H516" s="117"/>
      <c r="I516" s="117"/>
      <c r="J516" s="117"/>
      <c r="K516" s="117"/>
      <c r="L516" s="117"/>
      <c r="M516" s="11"/>
      <c r="N516" s="1"/>
      <c r="O516" s="2"/>
      <c r="P516" s="3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</row>
    <row r="517" spans="1:37" ht="12.75" customHeight="1">
      <c r="A517" s="112"/>
      <c r="B517" s="113"/>
      <c r="C517" s="114"/>
      <c r="D517" s="115"/>
      <c r="E517" s="112"/>
      <c r="F517" s="116"/>
      <c r="G517" s="117"/>
      <c r="H517" s="117"/>
      <c r="I517" s="117"/>
      <c r="J517" s="117"/>
      <c r="K517" s="117"/>
      <c r="L517" s="117"/>
      <c r="M517" s="11"/>
      <c r="N517" s="1"/>
      <c r="O517" s="2"/>
      <c r="P517" s="3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</row>
    <row r="518" spans="1:37" ht="12.75" customHeight="1">
      <c r="A518" s="112"/>
      <c r="B518" s="113"/>
      <c r="C518" s="114"/>
      <c r="D518" s="115"/>
      <c r="E518" s="112"/>
      <c r="F518" s="116"/>
      <c r="G518" s="117"/>
      <c r="H518" s="117"/>
      <c r="I518" s="117"/>
      <c r="J518" s="117"/>
      <c r="K518" s="117"/>
      <c r="L518" s="117"/>
      <c r="M518" s="11"/>
      <c r="N518" s="1"/>
      <c r="O518" s="2"/>
      <c r="P518" s="3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</row>
    <row r="519" spans="1:37" ht="12.75" customHeight="1">
      <c r="A519" s="112"/>
      <c r="B519" s="113"/>
      <c r="C519" s="114"/>
      <c r="D519" s="115"/>
      <c r="E519" s="112"/>
      <c r="F519" s="116"/>
      <c r="G519" s="117"/>
      <c r="H519" s="117"/>
      <c r="I519" s="117"/>
      <c r="J519" s="117"/>
      <c r="K519" s="117"/>
      <c r="L519" s="117"/>
      <c r="M519" s="11"/>
      <c r="N519" s="1"/>
      <c r="O519" s="2"/>
      <c r="P519" s="3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</row>
    <row r="520" spans="1:37" ht="12.75" customHeight="1">
      <c r="A520" s="112"/>
      <c r="B520" s="113"/>
      <c r="C520" s="114"/>
      <c r="D520" s="115"/>
      <c r="E520" s="112"/>
      <c r="F520" s="116"/>
      <c r="G520" s="117"/>
      <c r="H520" s="117"/>
      <c r="I520" s="117"/>
      <c r="J520" s="117"/>
      <c r="K520" s="117"/>
      <c r="L520" s="117"/>
      <c r="M520" s="11"/>
      <c r="N520" s="1"/>
      <c r="O520" s="2"/>
      <c r="P520" s="3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</row>
    <row r="521" spans="1:37" ht="12.75" customHeight="1">
      <c r="A521" s="112"/>
      <c r="B521" s="113"/>
      <c r="C521" s="114"/>
      <c r="D521" s="115"/>
      <c r="E521" s="112"/>
      <c r="F521" s="116"/>
      <c r="G521" s="117"/>
      <c r="H521" s="117"/>
      <c r="I521" s="117"/>
      <c r="J521" s="117"/>
      <c r="K521" s="117"/>
      <c r="L521" s="117"/>
      <c r="M521" s="11"/>
      <c r="N521" s="1"/>
      <c r="O521" s="2"/>
      <c r="P521" s="3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</row>
    <row r="522" spans="1:37" ht="12.75" customHeight="1">
      <c r="A522" s="112"/>
      <c r="B522" s="113"/>
      <c r="C522" s="114"/>
      <c r="D522" s="115"/>
      <c r="E522" s="112"/>
      <c r="F522" s="116"/>
      <c r="G522" s="117"/>
      <c r="H522" s="117"/>
      <c r="I522" s="117"/>
      <c r="J522" s="117"/>
      <c r="K522" s="117"/>
      <c r="L522" s="117"/>
      <c r="M522" s="11"/>
      <c r="N522" s="1"/>
      <c r="O522" s="2"/>
      <c r="P522" s="3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</row>
    <row r="523" spans="1:37" ht="12.75" customHeight="1">
      <c r="A523" s="112"/>
      <c r="B523" s="113"/>
      <c r="C523" s="114"/>
      <c r="D523" s="115"/>
      <c r="E523" s="112"/>
      <c r="F523" s="116"/>
      <c r="G523" s="117"/>
      <c r="H523" s="117"/>
      <c r="I523" s="117"/>
      <c r="J523" s="117"/>
      <c r="K523" s="117"/>
      <c r="L523" s="117"/>
      <c r="M523" s="11"/>
      <c r="N523" s="1"/>
      <c r="O523" s="2"/>
      <c r="P523" s="3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</row>
    <row r="524" spans="1:37" ht="12.75" customHeight="1">
      <c r="A524" s="112"/>
      <c r="B524" s="113"/>
      <c r="C524" s="114"/>
      <c r="D524" s="115"/>
      <c r="E524" s="112"/>
      <c r="F524" s="116"/>
      <c r="G524" s="117"/>
      <c r="H524" s="117"/>
      <c r="I524" s="117"/>
      <c r="J524" s="117"/>
      <c r="K524" s="117"/>
      <c r="L524" s="117"/>
      <c r="M524" s="11"/>
      <c r="N524" s="1"/>
      <c r="O524" s="2"/>
      <c r="P524" s="3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</row>
    <row r="525" spans="1:37" ht="12.75" customHeight="1">
      <c r="A525" s="112"/>
      <c r="B525" s="113"/>
      <c r="C525" s="114"/>
      <c r="D525" s="115"/>
      <c r="E525" s="112"/>
      <c r="F525" s="116"/>
      <c r="G525" s="117"/>
      <c r="H525" s="117"/>
      <c r="I525" s="117"/>
      <c r="J525" s="117"/>
      <c r="K525" s="117"/>
      <c r="L525" s="117"/>
      <c r="M525" s="11"/>
      <c r="N525" s="1"/>
      <c r="O525" s="2"/>
      <c r="P525" s="3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</row>
    <row r="526" spans="1:37" ht="12.75" customHeight="1">
      <c r="A526" s="112"/>
      <c r="B526" s="113"/>
      <c r="C526" s="114"/>
      <c r="D526" s="115"/>
      <c r="E526" s="112"/>
      <c r="F526" s="116"/>
      <c r="G526" s="117"/>
      <c r="H526" s="117"/>
      <c r="I526" s="117"/>
      <c r="J526" s="117"/>
      <c r="K526" s="117"/>
      <c r="L526" s="117"/>
      <c r="M526" s="11"/>
      <c r="N526" s="1"/>
      <c r="O526" s="2"/>
      <c r="P526" s="3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</row>
    <row r="527" spans="1:37" ht="12.75" customHeight="1">
      <c r="A527" s="112"/>
      <c r="B527" s="113"/>
      <c r="C527" s="114"/>
      <c r="D527" s="115"/>
      <c r="E527" s="112"/>
      <c r="F527" s="116"/>
      <c r="G527" s="117"/>
      <c r="H527" s="117"/>
      <c r="I527" s="117"/>
      <c r="J527" s="117"/>
      <c r="K527" s="117"/>
      <c r="L527" s="117"/>
      <c r="M527" s="11"/>
      <c r="N527" s="1"/>
      <c r="O527" s="2"/>
      <c r="P527" s="3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</row>
    <row r="528" spans="1:37" ht="12.75" customHeight="1">
      <c r="A528" s="112"/>
      <c r="B528" s="113"/>
      <c r="C528" s="114"/>
      <c r="D528" s="115"/>
      <c r="E528" s="112"/>
      <c r="F528" s="116"/>
      <c r="G528" s="117"/>
      <c r="H528" s="117"/>
      <c r="I528" s="117"/>
      <c r="J528" s="117"/>
      <c r="K528" s="117"/>
      <c r="L528" s="117"/>
      <c r="M528" s="11"/>
      <c r="N528" s="1"/>
      <c r="O528" s="2"/>
      <c r="P528" s="3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</row>
    <row r="529" spans="1:37" ht="12.75" customHeight="1">
      <c r="A529" s="112"/>
      <c r="B529" s="113"/>
      <c r="C529" s="114"/>
      <c r="D529" s="115"/>
      <c r="E529" s="112"/>
      <c r="F529" s="116"/>
      <c r="G529" s="117"/>
      <c r="H529" s="117"/>
      <c r="I529" s="117"/>
      <c r="J529" s="117"/>
      <c r="K529" s="117"/>
      <c r="L529" s="117"/>
      <c r="M529" s="11"/>
      <c r="N529" s="1"/>
      <c r="O529" s="2"/>
      <c r="P529" s="3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</row>
    <row r="530" spans="1:37" ht="12.75" customHeight="1">
      <c r="A530" s="112"/>
      <c r="B530" s="113"/>
      <c r="C530" s="114"/>
      <c r="D530" s="115"/>
      <c r="E530" s="112"/>
      <c r="F530" s="116"/>
      <c r="G530" s="117"/>
      <c r="H530" s="117"/>
      <c r="I530" s="117"/>
      <c r="J530" s="117"/>
      <c r="K530" s="117"/>
      <c r="L530" s="117"/>
      <c r="M530" s="11"/>
      <c r="N530" s="1"/>
      <c r="O530" s="2"/>
      <c r="P530" s="3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</row>
    <row r="531" spans="1:37" ht="12.75" customHeight="1">
      <c r="A531" s="112"/>
      <c r="B531" s="113"/>
      <c r="C531" s="114"/>
      <c r="D531" s="115"/>
      <c r="E531" s="112"/>
      <c r="F531" s="116"/>
      <c r="G531" s="117"/>
      <c r="H531" s="117"/>
      <c r="I531" s="117"/>
      <c r="J531" s="117"/>
      <c r="K531" s="117"/>
      <c r="L531" s="117"/>
      <c r="M531" s="11"/>
      <c r="N531" s="1"/>
      <c r="O531" s="2"/>
      <c r="P531" s="3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</row>
    <row r="532" spans="1:37" ht="12.75" customHeight="1">
      <c r="A532" s="112"/>
      <c r="B532" s="113"/>
      <c r="C532" s="114"/>
      <c r="D532" s="115"/>
      <c r="E532" s="112"/>
      <c r="F532" s="116"/>
      <c r="G532" s="117"/>
      <c r="H532" s="117"/>
      <c r="I532" s="117"/>
      <c r="J532" s="117"/>
      <c r="K532" s="117"/>
      <c r="L532" s="117"/>
      <c r="M532" s="11"/>
      <c r="N532" s="1"/>
      <c r="O532" s="2"/>
      <c r="P532" s="3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</row>
    <row r="533" spans="1:37" ht="12.75" customHeight="1">
      <c r="A533" s="112"/>
      <c r="B533" s="113"/>
      <c r="C533" s="114"/>
      <c r="D533" s="115"/>
      <c r="E533" s="112"/>
      <c r="F533" s="116"/>
      <c r="G533" s="117"/>
      <c r="H533" s="117"/>
      <c r="I533" s="117"/>
      <c r="J533" s="117"/>
      <c r="K533" s="117"/>
      <c r="L533" s="117"/>
      <c r="M533" s="11"/>
      <c r="N533" s="1"/>
      <c r="O533" s="2"/>
      <c r="P533" s="3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</row>
    <row r="534" spans="1:37" ht="12.75" customHeight="1">
      <c r="A534" s="112"/>
      <c r="B534" s="113"/>
      <c r="C534" s="114"/>
      <c r="D534" s="115"/>
      <c r="E534" s="112"/>
      <c r="F534" s="116"/>
      <c r="G534" s="117"/>
      <c r="H534" s="117"/>
      <c r="I534" s="117"/>
      <c r="J534" s="117"/>
      <c r="K534" s="117"/>
      <c r="L534" s="117"/>
      <c r="M534" s="11"/>
      <c r="N534" s="1"/>
      <c r="O534" s="2"/>
      <c r="P534" s="3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</row>
    <row r="535" spans="1:37" ht="12.75" customHeight="1">
      <c r="A535" s="112"/>
      <c r="B535" s="113"/>
      <c r="C535" s="114"/>
      <c r="D535" s="115"/>
      <c r="E535" s="112"/>
      <c r="F535" s="116"/>
      <c r="G535" s="117"/>
      <c r="H535" s="117"/>
      <c r="I535" s="117"/>
      <c r="J535" s="117"/>
      <c r="K535" s="117"/>
      <c r="L535" s="117"/>
      <c r="M535" s="11"/>
      <c r="N535" s="1"/>
      <c r="O535" s="2"/>
      <c r="P535" s="3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</row>
    <row r="536" spans="1:37" ht="12.75" customHeight="1">
      <c r="A536" s="112"/>
      <c r="B536" s="113"/>
      <c r="C536" s="114"/>
      <c r="D536" s="115"/>
      <c r="E536" s="112"/>
      <c r="F536" s="116"/>
      <c r="G536" s="117"/>
      <c r="H536" s="117"/>
      <c r="I536" s="117"/>
      <c r="J536" s="117"/>
      <c r="K536" s="117"/>
      <c r="L536" s="117"/>
      <c r="M536" s="11"/>
      <c r="N536" s="1"/>
      <c r="O536" s="2"/>
      <c r="P536" s="3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</row>
    <row r="537" spans="1:37" ht="12.75" customHeight="1">
      <c r="A537" s="112"/>
      <c r="B537" s="113"/>
      <c r="C537" s="114"/>
      <c r="D537" s="115"/>
      <c r="E537" s="112"/>
      <c r="F537" s="116"/>
      <c r="G537" s="117"/>
      <c r="H537" s="117"/>
      <c r="I537" s="117"/>
      <c r="J537" s="117"/>
      <c r="K537" s="117"/>
      <c r="L537" s="117"/>
      <c r="M537" s="11"/>
      <c r="N537" s="1"/>
      <c r="O537" s="2"/>
      <c r="P537" s="3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</row>
    <row r="538" spans="1:37" ht="12.75" customHeight="1">
      <c r="A538" s="112"/>
      <c r="B538" s="113"/>
      <c r="C538" s="114"/>
      <c r="D538" s="115"/>
      <c r="E538" s="112"/>
      <c r="F538" s="116"/>
      <c r="G538" s="117"/>
      <c r="H538" s="117"/>
      <c r="I538" s="117"/>
      <c r="J538" s="117"/>
      <c r="K538" s="117"/>
      <c r="L538" s="117"/>
      <c r="M538" s="11"/>
      <c r="N538" s="1"/>
      <c r="O538" s="2"/>
      <c r="P538" s="3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</row>
    <row r="539" spans="1:37" ht="12.75" customHeight="1">
      <c r="A539" s="112"/>
      <c r="B539" s="113"/>
      <c r="C539" s="114"/>
      <c r="D539" s="115"/>
      <c r="E539" s="112"/>
      <c r="F539" s="116"/>
      <c r="G539" s="117"/>
      <c r="H539" s="117"/>
      <c r="I539" s="117"/>
      <c r="J539" s="117"/>
      <c r="K539" s="117"/>
      <c r="L539" s="117"/>
      <c r="M539" s="11"/>
      <c r="N539" s="1"/>
      <c r="O539" s="2"/>
      <c r="P539" s="3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</row>
    <row r="540" spans="1:37" ht="12.75" customHeight="1">
      <c r="A540" s="112"/>
      <c r="B540" s="113"/>
      <c r="C540" s="114"/>
      <c r="D540" s="115"/>
      <c r="E540" s="112"/>
      <c r="F540" s="116"/>
      <c r="G540" s="117"/>
      <c r="H540" s="117"/>
      <c r="I540" s="117"/>
      <c r="J540" s="117"/>
      <c r="K540" s="117"/>
      <c r="L540" s="117"/>
      <c r="M540" s="11"/>
      <c r="N540" s="1"/>
      <c r="O540" s="2"/>
      <c r="P540" s="3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</row>
    <row r="541" spans="1:37" ht="12.75" customHeight="1">
      <c r="A541" s="112"/>
      <c r="B541" s="113"/>
      <c r="C541" s="114"/>
      <c r="D541" s="115"/>
      <c r="E541" s="112"/>
      <c r="F541" s="116"/>
      <c r="G541" s="117"/>
      <c r="H541" s="117"/>
      <c r="I541" s="117"/>
      <c r="J541" s="117"/>
      <c r="K541" s="117"/>
      <c r="L541" s="117"/>
      <c r="M541" s="11"/>
      <c r="N541" s="1"/>
      <c r="O541" s="2"/>
      <c r="P541" s="3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</row>
    <row r="542" spans="1:37" ht="12.75" customHeight="1">
      <c r="A542" s="112"/>
      <c r="B542" s="113"/>
      <c r="C542" s="114"/>
      <c r="D542" s="115"/>
      <c r="E542" s="112"/>
      <c r="F542" s="116"/>
      <c r="G542" s="117"/>
      <c r="H542" s="117"/>
      <c r="I542" s="117"/>
      <c r="J542" s="117"/>
      <c r="K542" s="117"/>
      <c r="L542" s="117"/>
      <c r="M542" s="11"/>
      <c r="N542" s="1"/>
      <c r="O542" s="2"/>
      <c r="P542" s="3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</row>
    <row r="543" spans="1:37" ht="12.75" customHeight="1">
      <c r="A543" s="112"/>
      <c r="B543" s="113"/>
      <c r="C543" s="114"/>
      <c r="D543" s="115"/>
      <c r="E543" s="112"/>
      <c r="F543" s="116"/>
      <c r="G543" s="117"/>
      <c r="H543" s="117"/>
      <c r="I543" s="117"/>
      <c r="J543" s="117"/>
      <c r="K543" s="117"/>
      <c r="L543" s="117"/>
      <c r="M543" s="11"/>
      <c r="N543" s="1"/>
      <c r="O543" s="2"/>
      <c r="P543" s="3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</row>
    <row r="544" spans="1:37" ht="12.75" customHeight="1">
      <c r="A544" s="112"/>
      <c r="B544" s="113"/>
      <c r="C544" s="114"/>
      <c r="D544" s="115"/>
      <c r="E544" s="112"/>
      <c r="F544" s="116"/>
      <c r="G544" s="117"/>
      <c r="H544" s="117"/>
      <c r="I544" s="117"/>
      <c r="J544" s="117"/>
      <c r="K544" s="117"/>
      <c r="L544" s="117"/>
      <c r="M544" s="11"/>
      <c r="N544" s="1"/>
      <c r="O544" s="2"/>
      <c r="P544" s="3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</row>
    <row r="545" spans="1:37" ht="12.75" customHeight="1">
      <c r="A545" s="112"/>
      <c r="B545" s="113"/>
      <c r="C545" s="114"/>
      <c r="D545" s="115"/>
      <c r="E545" s="112"/>
      <c r="F545" s="116"/>
      <c r="G545" s="117"/>
      <c r="H545" s="117"/>
      <c r="I545" s="117"/>
      <c r="J545" s="117"/>
      <c r="K545" s="117"/>
      <c r="L545" s="117"/>
      <c r="M545" s="11"/>
      <c r="N545" s="1"/>
      <c r="O545" s="2"/>
      <c r="P545" s="3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</row>
    <row r="546" spans="1:37" ht="12.75" customHeight="1">
      <c r="A546" s="112"/>
      <c r="B546" s="113"/>
      <c r="C546" s="114"/>
      <c r="D546" s="115"/>
      <c r="E546" s="112"/>
      <c r="F546" s="116"/>
      <c r="G546" s="117"/>
      <c r="H546" s="117"/>
      <c r="I546" s="117"/>
      <c r="J546" s="117"/>
      <c r="K546" s="117"/>
      <c r="L546" s="117"/>
      <c r="M546" s="11"/>
      <c r="N546" s="1"/>
      <c r="O546" s="2"/>
      <c r="P546" s="3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</row>
    <row r="547" spans="1:37" ht="12.75" customHeight="1">
      <c r="A547" s="112"/>
      <c r="B547" s="113"/>
      <c r="C547" s="114"/>
      <c r="D547" s="115"/>
      <c r="E547" s="112"/>
      <c r="F547" s="116"/>
      <c r="G547" s="117"/>
      <c r="H547" s="117"/>
      <c r="I547" s="117"/>
      <c r="J547" s="117"/>
      <c r="K547" s="117"/>
      <c r="L547" s="117"/>
      <c r="M547" s="11"/>
      <c r="N547" s="1"/>
      <c r="O547" s="2"/>
      <c r="P547" s="3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</row>
    <row r="548" spans="1:37" ht="12.75" customHeight="1">
      <c r="A548" s="112"/>
      <c r="B548" s="113"/>
      <c r="C548" s="114"/>
      <c r="D548" s="115"/>
      <c r="E548" s="112"/>
      <c r="F548" s="116"/>
      <c r="G548" s="117"/>
      <c r="H548" s="117"/>
      <c r="I548" s="117"/>
      <c r="J548" s="117"/>
      <c r="K548" s="117"/>
      <c r="L548" s="117"/>
      <c r="M548" s="11"/>
      <c r="N548" s="1"/>
      <c r="O548" s="2"/>
      <c r="P548" s="3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</row>
    <row r="549" spans="1:37" ht="12.75" customHeight="1">
      <c r="A549" s="112"/>
      <c r="B549" s="113"/>
      <c r="C549" s="114"/>
      <c r="D549" s="115"/>
      <c r="E549" s="112"/>
      <c r="F549" s="116"/>
      <c r="G549" s="117"/>
      <c r="H549" s="117"/>
      <c r="I549" s="117"/>
      <c r="J549" s="117"/>
      <c r="K549" s="117"/>
      <c r="L549" s="117"/>
      <c r="M549" s="11"/>
      <c r="N549" s="1"/>
      <c r="O549" s="2"/>
      <c r="P549" s="3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</row>
    <row r="550" spans="1:37" ht="12.75" customHeight="1">
      <c r="A550" s="112"/>
      <c r="B550" s="113"/>
      <c r="C550" s="114"/>
      <c r="D550" s="115"/>
      <c r="E550" s="112"/>
      <c r="F550" s="116"/>
      <c r="G550" s="117"/>
      <c r="H550" s="117"/>
      <c r="I550" s="117"/>
      <c r="J550" s="117"/>
      <c r="K550" s="117"/>
      <c r="L550" s="117"/>
      <c r="M550" s="11"/>
      <c r="N550" s="1"/>
      <c r="O550" s="2"/>
      <c r="P550" s="3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</row>
    <row r="551" spans="1:37" ht="12.75" customHeight="1">
      <c r="A551" s="112"/>
      <c r="B551" s="113"/>
      <c r="C551" s="114"/>
      <c r="D551" s="115"/>
      <c r="E551" s="112"/>
      <c r="F551" s="116"/>
      <c r="G551" s="117"/>
      <c r="H551" s="117"/>
      <c r="I551" s="117"/>
      <c r="J551" s="117"/>
      <c r="K551" s="117"/>
      <c r="L551" s="117"/>
      <c r="M551" s="11"/>
      <c r="N551" s="1"/>
      <c r="O551" s="2"/>
      <c r="P551" s="3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</row>
    <row r="552" spans="1:37" ht="12.75" customHeight="1">
      <c r="A552" s="112"/>
      <c r="B552" s="113"/>
      <c r="C552" s="114"/>
      <c r="D552" s="115"/>
      <c r="E552" s="112"/>
      <c r="F552" s="116"/>
      <c r="G552" s="117"/>
      <c r="H552" s="117"/>
      <c r="I552" s="117"/>
      <c r="J552" s="117"/>
      <c r="K552" s="117"/>
      <c r="L552" s="117"/>
      <c r="M552" s="11"/>
      <c r="N552" s="1"/>
      <c r="O552" s="2"/>
      <c r="P552" s="3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</row>
    <row r="553" spans="1:37" ht="12.75" customHeight="1">
      <c r="A553" s="112"/>
      <c r="B553" s="113"/>
      <c r="C553" s="114"/>
      <c r="D553" s="115"/>
      <c r="E553" s="112"/>
      <c r="F553" s="116"/>
      <c r="G553" s="117"/>
      <c r="H553" s="117"/>
      <c r="I553" s="117"/>
      <c r="J553" s="117"/>
      <c r="K553" s="117"/>
      <c r="L553" s="117"/>
      <c r="M553" s="11"/>
      <c r="N553" s="1"/>
      <c r="O553" s="2"/>
      <c r="P553" s="3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</row>
    <row r="554" spans="1:37" ht="12.75" customHeight="1">
      <c r="A554" s="112"/>
      <c r="B554" s="113"/>
      <c r="C554" s="114"/>
      <c r="D554" s="115"/>
      <c r="E554" s="112"/>
      <c r="F554" s="116"/>
      <c r="G554" s="117"/>
      <c r="H554" s="117"/>
      <c r="I554" s="117"/>
      <c r="J554" s="117"/>
      <c r="K554" s="117"/>
      <c r="L554" s="117"/>
      <c r="M554" s="11"/>
      <c r="N554" s="1"/>
      <c r="O554" s="2"/>
      <c r="P554" s="3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</row>
    <row r="555" spans="1:37" ht="12.75" customHeight="1">
      <c r="A555" s="112"/>
      <c r="B555" s="113"/>
      <c r="C555" s="114"/>
      <c r="D555" s="115"/>
      <c r="E555" s="112"/>
      <c r="F555" s="116"/>
      <c r="G555" s="117"/>
      <c r="H555" s="117"/>
      <c r="I555" s="117"/>
      <c r="J555" s="117"/>
      <c r="K555" s="117"/>
      <c r="L555" s="117"/>
      <c r="M555" s="11"/>
      <c r="N555" s="1"/>
      <c r="O555" s="2"/>
      <c r="P555" s="3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</row>
    <row r="556" spans="1:37" ht="12.75" customHeight="1">
      <c r="A556" s="112"/>
      <c r="B556" s="113"/>
      <c r="C556" s="114"/>
      <c r="D556" s="115"/>
      <c r="E556" s="112"/>
      <c r="F556" s="116"/>
      <c r="G556" s="117"/>
      <c r="H556" s="117"/>
      <c r="I556" s="117"/>
      <c r="J556" s="117"/>
      <c r="K556" s="117"/>
      <c r="L556" s="117"/>
      <c r="M556" s="11"/>
      <c r="N556" s="1"/>
      <c r="O556" s="2"/>
      <c r="P556" s="3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</row>
    <row r="557" spans="1:37" ht="12.75" customHeight="1">
      <c r="A557" s="112"/>
      <c r="B557" s="113"/>
      <c r="C557" s="114"/>
      <c r="D557" s="115"/>
      <c r="E557" s="112"/>
      <c r="F557" s="116"/>
      <c r="G557" s="117"/>
      <c r="H557" s="117"/>
      <c r="I557" s="117"/>
      <c r="J557" s="117"/>
      <c r="K557" s="117"/>
      <c r="L557" s="117"/>
      <c r="M557" s="11"/>
      <c r="N557" s="1"/>
      <c r="O557" s="2"/>
      <c r="P557" s="3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</row>
    <row r="558" spans="1:37" ht="12.75" customHeight="1">
      <c r="A558" s="112"/>
      <c r="B558" s="113"/>
      <c r="C558" s="114"/>
      <c r="D558" s="115"/>
      <c r="E558" s="112"/>
      <c r="F558" s="116"/>
      <c r="G558" s="117"/>
      <c r="H558" s="117"/>
      <c r="I558" s="117"/>
      <c r="J558" s="117"/>
      <c r="K558" s="117"/>
      <c r="L558" s="117"/>
      <c r="M558" s="11"/>
      <c r="N558" s="1"/>
      <c r="O558" s="2"/>
      <c r="P558" s="3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</row>
    <row r="559" spans="1:37" ht="12.75" customHeight="1">
      <c r="A559" s="112"/>
      <c r="B559" s="113"/>
      <c r="C559" s="114"/>
      <c r="D559" s="115"/>
      <c r="E559" s="112"/>
      <c r="F559" s="116"/>
      <c r="G559" s="117"/>
      <c r="H559" s="117"/>
      <c r="I559" s="117"/>
      <c r="J559" s="117"/>
      <c r="K559" s="117"/>
      <c r="L559" s="117"/>
      <c r="M559" s="11"/>
      <c r="N559" s="1"/>
      <c r="O559" s="2"/>
      <c r="P559" s="3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</row>
    <row r="560" spans="1:37" ht="12.75" customHeight="1">
      <c r="A560" s="112"/>
      <c r="B560" s="113"/>
      <c r="C560" s="114"/>
      <c r="D560" s="115"/>
      <c r="E560" s="112"/>
      <c r="F560" s="116"/>
      <c r="G560" s="117"/>
      <c r="H560" s="117"/>
      <c r="I560" s="117"/>
      <c r="J560" s="117"/>
      <c r="K560" s="117"/>
      <c r="L560" s="117"/>
      <c r="M560" s="11"/>
      <c r="N560" s="1"/>
      <c r="O560" s="2"/>
      <c r="P560" s="3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</row>
    <row r="561" spans="1:37" ht="12.75" customHeight="1">
      <c r="A561" s="112"/>
      <c r="B561" s="113"/>
      <c r="C561" s="114"/>
      <c r="D561" s="115"/>
      <c r="E561" s="112"/>
      <c r="F561" s="116"/>
      <c r="G561" s="117"/>
      <c r="H561" s="117"/>
      <c r="I561" s="117"/>
      <c r="J561" s="117"/>
      <c r="K561" s="117"/>
      <c r="L561" s="117"/>
      <c r="M561" s="11"/>
      <c r="N561" s="1"/>
      <c r="O561" s="2"/>
      <c r="P561" s="3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</row>
    <row r="562" spans="1:37" ht="12.75" customHeight="1">
      <c r="A562" s="112"/>
      <c r="B562" s="113"/>
      <c r="C562" s="114"/>
      <c r="D562" s="115"/>
      <c r="E562" s="112"/>
      <c r="F562" s="116"/>
      <c r="G562" s="117"/>
      <c r="H562" s="117"/>
      <c r="I562" s="117"/>
      <c r="J562" s="117"/>
      <c r="K562" s="117"/>
      <c r="L562" s="117"/>
      <c r="M562" s="11"/>
      <c r="N562" s="1"/>
      <c r="O562" s="2"/>
      <c r="P562" s="3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</row>
    <row r="563" spans="1:37" ht="12.75" customHeight="1">
      <c r="A563" s="112"/>
      <c r="B563" s="113"/>
      <c r="C563" s="114"/>
      <c r="D563" s="115"/>
      <c r="E563" s="112"/>
      <c r="F563" s="116"/>
      <c r="G563" s="117"/>
      <c r="H563" s="117"/>
      <c r="I563" s="117"/>
      <c r="J563" s="117"/>
      <c r="K563" s="117"/>
      <c r="L563" s="117"/>
      <c r="M563" s="11"/>
      <c r="N563" s="1"/>
      <c r="O563" s="2"/>
      <c r="P563" s="3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</row>
    <row r="564" spans="1:37" ht="12.75" customHeight="1">
      <c r="A564" s="112"/>
      <c r="B564" s="113"/>
      <c r="C564" s="114"/>
      <c r="D564" s="115"/>
      <c r="E564" s="112"/>
      <c r="F564" s="116"/>
      <c r="G564" s="117"/>
      <c r="H564" s="117"/>
      <c r="I564" s="117"/>
      <c r="J564" s="117"/>
      <c r="K564" s="117"/>
      <c r="L564" s="117"/>
      <c r="M564" s="11"/>
      <c r="N564" s="1"/>
      <c r="O564" s="2"/>
      <c r="P564" s="3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</row>
    <row r="565" spans="1:37" ht="12.75" customHeight="1">
      <c r="A565" s="112"/>
      <c r="B565" s="113"/>
      <c r="C565" s="114"/>
      <c r="D565" s="115"/>
      <c r="E565" s="112"/>
      <c r="F565" s="116"/>
      <c r="G565" s="117"/>
      <c r="H565" s="117"/>
      <c r="I565" s="117"/>
      <c r="J565" s="117"/>
      <c r="K565" s="117"/>
      <c r="L565" s="117"/>
      <c r="M565" s="11"/>
      <c r="N565" s="1"/>
      <c r="O565" s="2"/>
      <c r="P565" s="3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</row>
    <row r="566" spans="1:37" ht="12.75" customHeight="1">
      <c r="A566" s="112"/>
      <c r="B566" s="113"/>
      <c r="C566" s="114"/>
      <c r="D566" s="115"/>
      <c r="E566" s="112"/>
      <c r="F566" s="116"/>
      <c r="G566" s="117"/>
      <c r="H566" s="117"/>
      <c r="I566" s="117"/>
      <c r="J566" s="117"/>
      <c r="K566" s="117"/>
      <c r="L566" s="117"/>
      <c r="M566" s="11"/>
      <c r="N566" s="1"/>
      <c r="O566" s="2"/>
      <c r="P566" s="3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</row>
    <row r="567" spans="1:37" ht="12.75" customHeight="1">
      <c r="A567" s="112"/>
      <c r="B567" s="113"/>
      <c r="C567" s="114"/>
      <c r="D567" s="115"/>
      <c r="E567" s="112"/>
      <c r="F567" s="116"/>
      <c r="G567" s="117"/>
      <c r="H567" s="117"/>
      <c r="I567" s="117"/>
      <c r="J567" s="117"/>
      <c r="K567" s="117"/>
      <c r="L567" s="117"/>
      <c r="M567" s="11"/>
      <c r="N567" s="1"/>
      <c r="O567" s="2"/>
      <c r="P567" s="3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</row>
    <row r="568" spans="1:37" ht="12.75" customHeight="1">
      <c r="A568" s="112"/>
      <c r="B568" s="113"/>
      <c r="C568" s="114"/>
      <c r="D568" s="115"/>
      <c r="E568" s="112"/>
      <c r="F568" s="116"/>
      <c r="G568" s="117"/>
      <c r="H568" s="117"/>
      <c r="I568" s="117"/>
      <c r="J568" s="117"/>
      <c r="K568" s="117"/>
      <c r="L568" s="117"/>
      <c r="M568" s="11"/>
      <c r="N568" s="1"/>
      <c r="O568" s="2"/>
      <c r="P568" s="3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</row>
    <row r="569" spans="1:37" ht="12.75" customHeight="1">
      <c r="A569" s="112"/>
      <c r="B569" s="113"/>
      <c r="C569" s="114"/>
      <c r="D569" s="115"/>
      <c r="E569" s="112"/>
      <c r="F569" s="116"/>
      <c r="G569" s="117"/>
      <c r="H569" s="117"/>
      <c r="I569" s="117"/>
      <c r="J569" s="117"/>
      <c r="K569" s="117"/>
      <c r="L569" s="117"/>
      <c r="M569" s="11"/>
      <c r="N569" s="1"/>
      <c r="O569" s="2"/>
      <c r="P569" s="3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</row>
    <row r="570" spans="1:37" ht="12.75" customHeight="1">
      <c r="A570" s="112"/>
      <c r="B570" s="113"/>
      <c r="C570" s="114"/>
      <c r="D570" s="115"/>
      <c r="E570" s="112"/>
      <c r="F570" s="116"/>
      <c r="G570" s="117"/>
      <c r="H570" s="117"/>
      <c r="I570" s="117"/>
      <c r="J570" s="117"/>
      <c r="K570" s="117"/>
      <c r="L570" s="117"/>
      <c r="M570" s="11"/>
      <c r="N570" s="1"/>
      <c r="O570" s="2"/>
      <c r="P570" s="3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</row>
    <row r="571" spans="1:37" ht="12.75" customHeight="1">
      <c r="A571" s="112"/>
      <c r="B571" s="113"/>
      <c r="C571" s="114"/>
      <c r="D571" s="115"/>
      <c r="E571" s="112"/>
      <c r="F571" s="116"/>
      <c r="G571" s="117"/>
      <c r="H571" s="117"/>
      <c r="I571" s="117"/>
      <c r="J571" s="117"/>
      <c r="K571" s="117"/>
      <c r="L571" s="117"/>
      <c r="M571" s="11"/>
      <c r="N571" s="1"/>
      <c r="O571" s="2"/>
      <c r="P571" s="3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</row>
    <row r="572" spans="1:37" ht="12.75" customHeight="1">
      <c r="A572" s="112"/>
      <c r="B572" s="113"/>
      <c r="C572" s="114"/>
      <c r="D572" s="115"/>
      <c r="E572" s="112"/>
      <c r="F572" s="116"/>
      <c r="G572" s="117"/>
      <c r="H572" s="117"/>
      <c r="I572" s="117"/>
      <c r="J572" s="117"/>
      <c r="K572" s="117"/>
      <c r="L572" s="117"/>
      <c r="M572" s="11"/>
      <c r="N572" s="1"/>
      <c r="O572" s="2"/>
      <c r="P572" s="3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</row>
    <row r="573" spans="1:37" ht="12.75" customHeight="1">
      <c r="A573" s="112"/>
      <c r="B573" s="113"/>
      <c r="C573" s="114"/>
      <c r="D573" s="115"/>
      <c r="E573" s="112"/>
      <c r="F573" s="116"/>
      <c r="G573" s="117"/>
      <c r="H573" s="117"/>
      <c r="I573" s="117"/>
      <c r="J573" s="117"/>
      <c r="K573" s="117"/>
      <c r="L573" s="117"/>
      <c r="M573" s="11"/>
      <c r="N573" s="1"/>
      <c r="O573" s="2"/>
      <c r="P573" s="3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</row>
    <row r="574" spans="1:37" ht="12.75" customHeight="1">
      <c r="A574" s="112"/>
      <c r="B574" s="113"/>
      <c r="C574" s="114"/>
      <c r="D574" s="115"/>
      <c r="E574" s="112"/>
      <c r="F574" s="116"/>
      <c r="G574" s="117"/>
      <c r="H574" s="117"/>
      <c r="I574" s="117"/>
      <c r="J574" s="117"/>
      <c r="K574" s="117"/>
      <c r="L574" s="117"/>
      <c r="M574" s="11"/>
      <c r="N574" s="1"/>
      <c r="O574" s="2"/>
      <c r="P574" s="3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</row>
    <row r="575" spans="1:37" ht="12.75" customHeight="1">
      <c r="A575" s="112"/>
      <c r="B575" s="113"/>
      <c r="C575" s="114"/>
      <c r="D575" s="115"/>
      <c r="E575" s="112"/>
      <c r="F575" s="116"/>
      <c r="G575" s="117"/>
      <c r="H575" s="117"/>
      <c r="I575" s="117"/>
      <c r="J575" s="117"/>
      <c r="K575" s="117"/>
      <c r="L575" s="117"/>
      <c r="M575" s="11"/>
      <c r="N575" s="1"/>
      <c r="O575" s="2"/>
      <c r="P575" s="3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</row>
    <row r="576" spans="1:37" ht="12.75" customHeight="1">
      <c r="A576" s="112"/>
      <c r="B576" s="113"/>
      <c r="C576" s="114"/>
      <c r="D576" s="115"/>
      <c r="E576" s="112"/>
      <c r="F576" s="116"/>
      <c r="G576" s="117"/>
      <c r="H576" s="117"/>
      <c r="I576" s="117"/>
      <c r="J576" s="117"/>
      <c r="K576" s="117"/>
      <c r="L576" s="117"/>
      <c r="M576" s="11"/>
      <c r="N576" s="1"/>
      <c r="O576" s="2"/>
      <c r="P576" s="3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</row>
    <row r="577" spans="1:37" ht="12.75" customHeight="1">
      <c r="A577" s="112"/>
      <c r="B577" s="113"/>
      <c r="C577" s="114"/>
      <c r="D577" s="115"/>
      <c r="E577" s="112"/>
      <c r="F577" s="116"/>
      <c r="G577" s="117"/>
      <c r="H577" s="117"/>
      <c r="I577" s="117"/>
      <c r="J577" s="117"/>
      <c r="K577" s="117"/>
      <c r="L577" s="117"/>
      <c r="M577" s="11"/>
      <c r="N577" s="1"/>
      <c r="O577" s="2"/>
      <c r="P577" s="3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</row>
    <row r="578" spans="1:37" ht="12.75" customHeight="1">
      <c r="A578" s="112"/>
      <c r="B578" s="113"/>
      <c r="C578" s="114"/>
      <c r="D578" s="115"/>
      <c r="E578" s="112"/>
      <c r="F578" s="116"/>
      <c r="G578" s="117"/>
      <c r="H578" s="117"/>
      <c r="I578" s="117"/>
      <c r="J578" s="117"/>
      <c r="K578" s="117"/>
      <c r="L578" s="117"/>
      <c r="M578" s="11"/>
      <c r="N578" s="1"/>
      <c r="O578" s="2"/>
      <c r="P578" s="3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</row>
    <row r="579" spans="1:37" ht="12.75" customHeight="1">
      <c r="A579" s="112"/>
      <c r="B579" s="113"/>
      <c r="C579" s="114"/>
      <c r="D579" s="115"/>
      <c r="E579" s="112"/>
      <c r="F579" s="116"/>
      <c r="G579" s="117"/>
      <c r="H579" s="117"/>
      <c r="I579" s="117"/>
      <c r="J579" s="117"/>
      <c r="K579" s="117"/>
      <c r="L579" s="117"/>
      <c r="M579" s="11"/>
      <c r="N579" s="1"/>
      <c r="O579" s="2"/>
      <c r="P579" s="3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</row>
    <row r="580" spans="1:37" ht="12.75" customHeight="1">
      <c r="A580" s="112"/>
      <c r="B580" s="113"/>
      <c r="C580" s="114"/>
      <c r="D580" s="115"/>
      <c r="E580" s="112"/>
      <c r="F580" s="116"/>
      <c r="G580" s="117"/>
      <c r="H580" s="117"/>
      <c r="I580" s="117"/>
      <c r="J580" s="117"/>
      <c r="K580" s="117"/>
      <c r="L580" s="117"/>
      <c r="M580" s="11"/>
      <c r="N580" s="1"/>
      <c r="O580" s="2"/>
      <c r="P580" s="3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</row>
    <row r="581" spans="1:37" ht="12.75" customHeight="1">
      <c r="A581" s="112"/>
      <c r="B581" s="113"/>
      <c r="C581" s="114"/>
      <c r="D581" s="115"/>
      <c r="E581" s="112"/>
      <c r="F581" s="116"/>
      <c r="G581" s="117"/>
      <c r="H581" s="117"/>
      <c r="I581" s="117"/>
      <c r="J581" s="117"/>
      <c r="K581" s="117"/>
      <c r="L581" s="117"/>
      <c r="M581" s="11"/>
      <c r="N581" s="1"/>
      <c r="O581" s="2"/>
      <c r="P581" s="3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</row>
    <row r="582" spans="1:37" ht="12.75" customHeight="1">
      <c r="A582" s="112"/>
      <c r="B582" s="113"/>
      <c r="C582" s="114"/>
      <c r="D582" s="115"/>
      <c r="E582" s="112"/>
      <c r="F582" s="116"/>
      <c r="G582" s="117"/>
      <c r="H582" s="117"/>
      <c r="I582" s="117"/>
      <c r="J582" s="117"/>
      <c r="K582" s="117"/>
      <c r="L582" s="117"/>
      <c r="M582" s="11"/>
      <c r="N582" s="1"/>
      <c r="O582" s="2"/>
      <c r="P582" s="3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</row>
    <row r="583" spans="1:37" ht="12.75" customHeight="1">
      <c r="A583" s="112"/>
      <c r="B583" s="113"/>
      <c r="C583" s="114"/>
      <c r="D583" s="115"/>
      <c r="E583" s="112"/>
      <c r="F583" s="116"/>
      <c r="G583" s="117"/>
      <c r="H583" s="117"/>
      <c r="I583" s="117"/>
      <c r="J583" s="117"/>
      <c r="K583" s="117"/>
      <c r="L583" s="117"/>
      <c r="M583" s="11"/>
      <c r="N583" s="1"/>
      <c r="O583" s="2"/>
      <c r="P583" s="3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</row>
    <row r="584" spans="1:37" ht="12.75" customHeight="1">
      <c r="A584" s="112"/>
      <c r="B584" s="113"/>
      <c r="C584" s="114"/>
      <c r="D584" s="115"/>
      <c r="E584" s="112"/>
      <c r="F584" s="116"/>
      <c r="G584" s="117"/>
      <c r="H584" s="117"/>
      <c r="I584" s="117"/>
      <c r="J584" s="117"/>
      <c r="K584" s="117"/>
      <c r="L584" s="117"/>
      <c r="M584" s="11"/>
      <c r="N584" s="1"/>
      <c r="O584" s="2"/>
      <c r="P584" s="3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</row>
    <row r="585" spans="1:37" ht="12.75" customHeight="1">
      <c r="A585" s="112"/>
      <c r="B585" s="113"/>
      <c r="C585" s="114"/>
      <c r="D585" s="115"/>
      <c r="E585" s="112"/>
      <c r="F585" s="116"/>
      <c r="G585" s="117"/>
      <c r="H585" s="117"/>
      <c r="I585" s="117"/>
      <c r="J585" s="117"/>
      <c r="K585" s="117"/>
      <c r="L585" s="117"/>
      <c r="M585" s="11"/>
      <c r="N585" s="1"/>
      <c r="O585" s="2"/>
      <c r="P585" s="3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</row>
    <row r="586" spans="1:37" ht="12.75" customHeight="1">
      <c r="A586" s="112"/>
      <c r="B586" s="113"/>
      <c r="C586" s="114"/>
      <c r="D586" s="115"/>
      <c r="E586" s="112"/>
      <c r="F586" s="116"/>
      <c r="G586" s="117"/>
      <c r="H586" s="117"/>
      <c r="I586" s="117"/>
      <c r="J586" s="117"/>
      <c r="K586" s="117"/>
      <c r="L586" s="117"/>
      <c r="M586" s="11"/>
      <c r="N586" s="1"/>
      <c r="O586" s="2"/>
      <c r="P586" s="3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</row>
    <row r="587" spans="1:37" ht="12.75" customHeight="1">
      <c r="A587" s="112"/>
      <c r="B587" s="113"/>
      <c r="C587" s="114"/>
      <c r="D587" s="115"/>
      <c r="E587" s="112"/>
      <c r="F587" s="116"/>
      <c r="G587" s="117"/>
      <c r="H587" s="117"/>
      <c r="I587" s="117"/>
      <c r="J587" s="117"/>
      <c r="K587" s="117"/>
      <c r="L587" s="117"/>
      <c r="M587" s="11"/>
      <c r="N587" s="1"/>
      <c r="O587" s="2"/>
      <c r="P587" s="3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</row>
    <row r="588" spans="1:37" ht="12.75" customHeight="1">
      <c r="A588" s="112"/>
      <c r="B588" s="113"/>
      <c r="C588" s="114"/>
      <c r="D588" s="115"/>
      <c r="E588" s="112"/>
      <c r="F588" s="116"/>
      <c r="G588" s="117"/>
      <c r="H588" s="117"/>
      <c r="I588" s="117"/>
      <c r="J588" s="117"/>
      <c r="K588" s="117"/>
      <c r="L588" s="117"/>
      <c r="M588" s="11"/>
      <c r="N588" s="1"/>
      <c r="O588" s="2"/>
      <c r="P588" s="3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</row>
    <row r="589" spans="1:37" ht="12.75" customHeight="1">
      <c r="A589" s="112"/>
      <c r="B589" s="113"/>
      <c r="C589" s="114"/>
      <c r="D589" s="115"/>
      <c r="E589" s="112"/>
      <c r="F589" s="116"/>
      <c r="G589" s="117"/>
      <c r="H589" s="117"/>
      <c r="I589" s="117"/>
      <c r="J589" s="117"/>
      <c r="K589" s="117"/>
      <c r="L589" s="117"/>
      <c r="M589" s="11"/>
      <c r="N589" s="1"/>
      <c r="O589" s="2"/>
      <c r="P589" s="3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</row>
    <row r="590" spans="1:37" ht="12.75" customHeight="1">
      <c r="A590" s="112"/>
      <c r="B590" s="113"/>
      <c r="C590" s="114"/>
      <c r="D590" s="115"/>
      <c r="E590" s="112"/>
      <c r="F590" s="116"/>
      <c r="G590" s="117"/>
      <c r="H590" s="117"/>
      <c r="I590" s="117"/>
      <c r="J590" s="117"/>
      <c r="K590" s="117"/>
      <c r="L590" s="117"/>
      <c r="M590" s="11"/>
      <c r="N590" s="1"/>
      <c r="O590" s="2"/>
      <c r="P590" s="3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</row>
    <row r="591" spans="1:37" ht="12.75" customHeight="1">
      <c r="A591" s="112"/>
      <c r="B591" s="113"/>
      <c r="C591" s="114"/>
      <c r="D591" s="115"/>
      <c r="E591" s="112"/>
      <c r="F591" s="116"/>
      <c r="G591" s="117"/>
      <c r="H591" s="117"/>
      <c r="I591" s="117"/>
      <c r="J591" s="117"/>
      <c r="K591" s="117"/>
      <c r="L591" s="117"/>
      <c r="M591" s="11"/>
      <c r="N591" s="1"/>
      <c r="O591" s="2"/>
      <c r="P591" s="3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</row>
    <row r="592" spans="1:37" ht="12.75" customHeight="1">
      <c r="A592" s="112"/>
      <c r="B592" s="113"/>
      <c r="C592" s="114"/>
      <c r="D592" s="115"/>
      <c r="E592" s="112"/>
      <c r="F592" s="116"/>
      <c r="G592" s="117"/>
      <c r="H592" s="117"/>
      <c r="I592" s="117"/>
      <c r="J592" s="117"/>
      <c r="K592" s="117"/>
      <c r="L592" s="117"/>
      <c r="M592" s="11"/>
      <c r="N592" s="1"/>
      <c r="O592" s="2"/>
      <c r="P592" s="3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</row>
    <row r="593" spans="1:37" ht="12.75" customHeight="1">
      <c r="A593" s="112"/>
      <c r="B593" s="113"/>
      <c r="C593" s="114"/>
      <c r="D593" s="115"/>
      <c r="E593" s="112"/>
      <c r="F593" s="116"/>
      <c r="G593" s="117"/>
      <c r="H593" s="117"/>
      <c r="I593" s="117"/>
      <c r="J593" s="117"/>
      <c r="K593" s="117"/>
      <c r="L593" s="117"/>
      <c r="M593" s="11"/>
      <c r="N593" s="1"/>
      <c r="O593" s="2"/>
      <c r="P593" s="3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</row>
    <row r="594" spans="1:37" ht="12.75" customHeight="1">
      <c r="A594" s="112"/>
      <c r="B594" s="113"/>
      <c r="C594" s="114"/>
      <c r="D594" s="115"/>
      <c r="E594" s="112"/>
      <c r="F594" s="116"/>
      <c r="G594" s="117"/>
      <c r="H594" s="117"/>
      <c r="I594" s="117"/>
      <c r="J594" s="117"/>
      <c r="K594" s="117"/>
      <c r="L594" s="117"/>
      <c r="M594" s="11"/>
      <c r="N594" s="1"/>
      <c r="O594" s="2"/>
      <c r="P594" s="3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</row>
    <row r="595" spans="1:37" ht="12.75" customHeight="1">
      <c r="A595" s="112"/>
      <c r="B595" s="113"/>
      <c r="C595" s="114"/>
      <c r="D595" s="115"/>
      <c r="E595" s="112"/>
      <c r="F595" s="116"/>
      <c r="G595" s="117"/>
      <c r="H595" s="117"/>
      <c r="I595" s="117"/>
      <c r="J595" s="117"/>
      <c r="K595" s="117"/>
      <c r="L595" s="117"/>
      <c r="M595" s="11"/>
      <c r="N595" s="1"/>
      <c r="O595" s="2"/>
      <c r="P595" s="3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</row>
    <row r="596" spans="1:37" ht="12.75" customHeight="1">
      <c r="A596" s="112"/>
      <c r="B596" s="113"/>
      <c r="C596" s="114"/>
      <c r="D596" s="115"/>
      <c r="E596" s="112"/>
      <c r="F596" s="116"/>
      <c r="G596" s="117"/>
      <c r="H596" s="117"/>
      <c r="I596" s="117"/>
      <c r="J596" s="117"/>
      <c r="K596" s="117"/>
      <c r="L596" s="117"/>
      <c r="M596" s="11"/>
      <c r="N596" s="1"/>
      <c r="O596" s="2"/>
      <c r="P596" s="3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</row>
    <row r="597" spans="1:37" ht="12.75" customHeight="1">
      <c r="A597" s="112"/>
      <c r="B597" s="113"/>
      <c r="C597" s="114"/>
      <c r="D597" s="115"/>
      <c r="E597" s="112"/>
      <c r="F597" s="116"/>
      <c r="G597" s="117"/>
      <c r="H597" s="117"/>
      <c r="I597" s="117"/>
      <c r="J597" s="117"/>
      <c r="K597" s="117"/>
      <c r="L597" s="117"/>
      <c r="M597" s="11"/>
      <c r="N597" s="1"/>
      <c r="O597" s="2"/>
      <c r="P597" s="3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</row>
    <row r="598" spans="1:37" ht="12.75" customHeight="1">
      <c r="A598" s="112"/>
      <c r="B598" s="113"/>
      <c r="C598" s="114"/>
      <c r="D598" s="115"/>
      <c r="E598" s="112"/>
      <c r="F598" s="116"/>
      <c r="G598" s="117"/>
      <c r="H598" s="117"/>
      <c r="I598" s="117"/>
      <c r="J598" s="117"/>
      <c r="K598" s="117"/>
      <c r="L598" s="117"/>
      <c r="M598" s="11"/>
      <c r="N598" s="1"/>
      <c r="O598" s="2"/>
      <c r="P598" s="3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</row>
    <row r="599" spans="1:37" ht="12.75" customHeight="1">
      <c r="A599" s="112"/>
      <c r="B599" s="113"/>
      <c r="C599" s="114"/>
      <c r="D599" s="115"/>
      <c r="E599" s="112"/>
      <c r="F599" s="116"/>
      <c r="G599" s="117"/>
      <c r="H599" s="117"/>
      <c r="I599" s="117"/>
      <c r="J599" s="117"/>
      <c r="K599" s="117"/>
      <c r="L599" s="117"/>
      <c r="M599" s="11"/>
      <c r="N599" s="1"/>
      <c r="O599" s="2"/>
      <c r="P599" s="3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</row>
    <row r="600" spans="1:37" ht="12.75" customHeight="1">
      <c r="A600" s="112"/>
      <c r="B600" s="113"/>
      <c r="C600" s="114"/>
      <c r="D600" s="115"/>
      <c r="E600" s="112"/>
      <c r="F600" s="116"/>
      <c r="G600" s="117"/>
      <c r="H600" s="117"/>
      <c r="I600" s="117"/>
      <c r="J600" s="117"/>
      <c r="K600" s="117"/>
      <c r="L600" s="117"/>
      <c r="M600" s="11"/>
      <c r="N600" s="1"/>
      <c r="O600" s="2"/>
      <c r="P600" s="3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</row>
    <row r="601" spans="1:37" ht="12.75" customHeight="1">
      <c r="A601" s="112"/>
      <c r="B601" s="113"/>
      <c r="C601" s="114"/>
      <c r="D601" s="115"/>
      <c r="E601" s="112"/>
      <c r="F601" s="116"/>
      <c r="G601" s="117"/>
      <c r="H601" s="117"/>
      <c r="I601" s="117"/>
      <c r="J601" s="117"/>
      <c r="K601" s="117"/>
      <c r="L601" s="117"/>
      <c r="M601" s="11"/>
      <c r="N601" s="1"/>
      <c r="O601" s="2"/>
      <c r="P601" s="3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</row>
    <row r="602" spans="1:37" ht="12.75" customHeight="1">
      <c r="A602" s="112"/>
      <c r="B602" s="113"/>
      <c r="C602" s="114"/>
      <c r="D602" s="115"/>
      <c r="E602" s="112"/>
      <c r="F602" s="116"/>
      <c r="G602" s="117"/>
      <c r="H602" s="117"/>
      <c r="I602" s="117"/>
      <c r="J602" s="117"/>
      <c r="K602" s="117"/>
      <c r="L602" s="117"/>
      <c r="M602" s="11"/>
      <c r="N602" s="1"/>
      <c r="O602" s="2"/>
      <c r="P602" s="3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</row>
    <row r="603" spans="1:37" ht="12.75" customHeight="1">
      <c r="A603" s="112"/>
      <c r="B603" s="113"/>
      <c r="C603" s="114"/>
      <c r="D603" s="115"/>
      <c r="E603" s="112"/>
      <c r="F603" s="116"/>
      <c r="G603" s="117"/>
      <c r="H603" s="117"/>
      <c r="I603" s="117"/>
      <c r="J603" s="117"/>
      <c r="K603" s="117"/>
      <c r="L603" s="117"/>
      <c r="M603" s="11"/>
      <c r="N603" s="1"/>
      <c r="O603" s="2"/>
      <c r="P603" s="3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</row>
    <row r="604" spans="1:37" ht="12.75" customHeight="1">
      <c r="A604" s="112"/>
      <c r="B604" s="113"/>
      <c r="C604" s="114"/>
      <c r="D604" s="115"/>
      <c r="E604" s="112"/>
      <c r="F604" s="116"/>
      <c r="G604" s="117"/>
      <c r="H604" s="117"/>
      <c r="I604" s="117"/>
      <c r="J604" s="117"/>
      <c r="K604" s="117"/>
      <c r="L604" s="117"/>
      <c r="M604" s="11"/>
      <c r="N604" s="1"/>
      <c r="O604" s="2"/>
      <c r="P604" s="3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</row>
    <row r="605" spans="1:37" ht="12.75" customHeight="1">
      <c r="A605" s="112"/>
      <c r="B605" s="113"/>
      <c r="C605" s="114"/>
      <c r="D605" s="115"/>
      <c r="E605" s="112"/>
      <c r="F605" s="116"/>
      <c r="G605" s="117"/>
      <c r="H605" s="117"/>
      <c r="I605" s="117"/>
      <c r="J605" s="117"/>
      <c r="K605" s="117"/>
      <c r="L605" s="117"/>
      <c r="M605" s="11"/>
      <c r="N605" s="1"/>
      <c r="O605" s="2"/>
      <c r="P605" s="3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</row>
    <row r="606" spans="1:37" ht="12.75" customHeight="1">
      <c r="A606" s="112"/>
      <c r="B606" s="113"/>
      <c r="C606" s="114"/>
      <c r="D606" s="115"/>
      <c r="E606" s="112"/>
      <c r="F606" s="116"/>
      <c r="G606" s="117"/>
      <c r="H606" s="117"/>
      <c r="I606" s="117"/>
      <c r="J606" s="117"/>
      <c r="K606" s="117"/>
      <c r="L606" s="117"/>
      <c r="M606" s="11"/>
      <c r="N606" s="1"/>
      <c r="O606" s="2"/>
      <c r="P606" s="3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</row>
    <row r="607" spans="1:37" ht="12.75" customHeight="1">
      <c r="A607" s="112"/>
      <c r="B607" s="113"/>
      <c r="C607" s="114"/>
      <c r="D607" s="115"/>
      <c r="E607" s="112"/>
      <c r="F607" s="116"/>
      <c r="G607" s="117"/>
      <c r="H607" s="117"/>
      <c r="I607" s="117"/>
      <c r="J607" s="117"/>
      <c r="K607" s="117"/>
      <c r="L607" s="117"/>
      <c r="M607" s="11"/>
      <c r="N607" s="1"/>
      <c r="O607" s="2"/>
      <c r="P607" s="3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</row>
    <row r="608" spans="1:37" ht="12.75" customHeight="1">
      <c r="A608" s="112"/>
      <c r="B608" s="113"/>
      <c r="C608" s="114"/>
      <c r="D608" s="115"/>
      <c r="E608" s="112"/>
      <c r="F608" s="116"/>
      <c r="G608" s="117"/>
      <c r="H608" s="117"/>
      <c r="I608" s="117"/>
      <c r="J608" s="117"/>
      <c r="K608" s="117"/>
      <c r="L608" s="117"/>
      <c r="M608" s="11"/>
      <c r="N608" s="1"/>
      <c r="O608" s="2"/>
      <c r="P608" s="3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</row>
    <row r="609" spans="1:37" ht="12.75" customHeight="1">
      <c r="A609" s="112"/>
      <c r="B609" s="113"/>
      <c r="C609" s="114"/>
      <c r="D609" s="115"/>
      <c r="E609" s="112"/>
      <c r="F609" s="116"/>
      <c r="G609" s="117"/>
      <c r="H609" s="117"/>
      <c r="I609" s="117"/>
      <c r="J609" s="117"/>
      <c r="K609" s="117"/>
      <c r="L609" s="117"/>
      <c r="M609" s="11"/>
      <c r="N609" s="1"/>
      <c r="O609" s="2"/>
      <c r="P609" s="3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</row>
    <row r="610" spans="1:37" ht="12.75" customHeight="1">
      <c r="A610" s="112"/>
      <c r="B610" s="113"/>
      <c r="C610" s="114"/>
      <c r="D610" s="115"/>
      <c r="E610" s="112"/>
      <c r="F610" s="116"/>
      <c r="G610" s="117"/>
      <c r="H610" s="117"/>
      <c r="I610" s="117"/>
      <c r="J610" s="117"/>
      <c r="K610" s="117"/>
      <c r="L610" s="117"/>
      <c r="M610" s="11"/>
      <c r="N610" s="1"/>
      <c r="O610" s="2"/>
      <c r="P610" s="3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</row>
    <row r="611" spans="1:37" ht="12.75" customHeight="1">
      <c r="A611" s="112"/>
      <c r="B611" s="113"/>
      <c r="C611" s="114"/>
      <c r="D611" s="115"/>
      <c r="E611" s="112"/>
      <c r="F611" s="116"/>
      <c r="G611" s="117"/>
      <c r="H611" s="117"/>
      <c r="I611" s="117"/>
      <c r="J611" s="117"/>
      <c r="K611" s="117"/>
      <c r="L611" s="117"/>
      <c r="M611" s="11"/>
      <c r="N611" s="1"/>
      <c r="O611" s="2"/>
      <c r="P611" s="3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</row>
    <row r="612" spans="1:37" ht="12.75" customHeight="1">
      <c r="A612" s="112"/>
      <c r="B612" s="113"/>
      <c r="C612" s="114"/>
      <c r="D612" s="115"/>
      <c r="E612" s="112"/>
      <c r="F612" s="116"/>
      <c r="G612" s="117"/>
      <c r="H612" s="117"/>
      <c r="I612" s="117"/>
      <c r="J612" s="117"/>
      <c r="K612" s="117"/>
      <c r="L612" s="117"/>
      <c r="M612" s="11"/>
      <c r="N612" s="1"/>
      <c r="O612" s="2"/>
      <c r="P612" s="3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</row>
    <row r="613" spans="1:37" ht="12.75" customHeight="1">
      <c r="A613" s="112"/>
      <c r="B613" s="113"/>
      <c r="C613" s="114"/>
      <c r="D613" s="115"/>
      <c r="E613" s="112"/>
      <c r="F613" s="116"/>
      <c r="G613" s="117"/>
      <c r="H613" s="117"/>
      <c r="I613" s="117"/>
      <c r="J613" s="117"/>
      <c r="K613" s="117"/>
      <c r="L613" s="117"/>
      <c r="M613" s="11"/>
      <c r="N613" s="1"/>
      <c r="O613" s="2"/>
      <c r="P613" s="3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</row>
    <row r="614" spans="1:37" ht="12.75" customHeight="1">
      <c r="A614" s="112"/>
      <c r="B614" s="113"/>
      <c r="C614" s="114"/>
      <c r="D614" s="115"/>
      <c r="E614" s="112"/>
      <c r="F614" s="116"/>
      <c r="G614" s="117"/>
      <c r="H614" s="117"/>
      <c r="I614" s="117"/>
      <c r="J614" s="117"/>
      <c r="K614" s="117"/>
      <c r="L614" s="117"/>
      <c r="M614" s="11"/>
      <c r="N614" s="1"/>
      <c r="O614" s="2"/>
      <c r="P614" s="3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</row>
    <row r="615" spans="1:37" ht="12.75" customHeight="1">
      <c r="A615" s="112"/>
      <c r="B615" s="113"/>
      <c r="C615" s="114"/>
      <c r="D615" s="115"/>
      <c r="E615" s="112"/>
      <c r="F615" s="116"/>
      <c r="G615" s="117"/>
      <c r="H615" s="117"/>
      <c r="I615" s="117"/>
      <c r="J615" s="117"/>
      <c r="K615" s="117"/>
      <c r="L615" s="117"/>
      <c r="M615" s="11"/>
      <c r="N615" s="1"/>
      <c r="O615" s="2"/>
      <c r="P615" s="3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</row>
    <row r="616" spans="1:37" ht="12.75" customHeight="1">
      <c r="A616" s="112"/>
      <c r="B616" s="113"/>
      <c r="C616" s="114"/>
      <c r="D616" s="115"/>
      <c r="E616" s="112"/>
      <c r="F616" s="116"/>
      <c r="G616" s="117"/>
      <c r="H616" s="117"/>
      <c r="I616" s="117"/>
      <c r="J616" s="117"/>
      <c r="K616" s="117"/>
      <c r="L616" s="117"/>
      <c r="M616" s="11"/>
      <c r="N616" s="1"/>
      <c r="O616" s="2"/>
      <c r="P616" s="3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</row>
    <row r="617" spans="1:37" ht="12.75" customHeight="1">
      <c r="A617" s="112"/>
      <c r="B617" s="113"/>
      <c r="C617" s="114"/>
      <c r="D617" s="115"/>
      <c r="E617" s="112"/>
      <c r="F617" s="116"/>
      <c r="G617" s="117"/>
      <c r="H617" s="117"/>
      <c r="I617" s="117"/>
      <c r="J617" s="117"/>
      <c r="K617" s="117"/>
      <c r="L617" s="117"/>
      <c r="M617" s="11"/>
      <c r="N617" s="1"/>
      <c r="O617" s="2"/>
      <c r="P617" s="3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</row>
    <row r="618" spans="1:37" ht="12.75" customHeight="1">
      <c r="A618" s="112"/>
      <c r="B618" s="113"/>
      <c r="C618" s="114"/>
      <c r="D618" s="115"/>
      <c r="E618" s="112"/>
      <c r="F618" s="116"/>
      <c r="G618" s="117"/>
      <c r="H618" s="117"/>
      <c r="I618" s="117"/>
      <c r="J618" s="117"/>
      <c r="K618" s="117"/>
      <c r="L618" s="117"/>
      <c r="M618" s="11"/>
      <c r="N618" s="1"/>
      <c r="O618" s="2"/>
      <c r="P618" s="3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</row>
    <row r="619" spans="1:37" ht="12.75" customHeight="1">
      <c r="A619" s="112"/>
      <c r="B619" s="113"/>
      <c r="C619" s="114"/>
      <c r="D619" s="115"/>
      <c r="E619" s="112"/>
      <c r="F619" s="116"/>
      <c r="G619" s="117"/>
      <c r="H619" s="117"/>
      <c r="I619" s="117"/>
      <c r="J619" s="117"/>
      <c r="K619" s="117"/>
      <c r="L619" s="117"/>
      <c r="M619" s="11"/>
      <c r="N619" s="1"/>
      <c r="O619" s="2"/>
      <c r="P619" s="3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</row>
    <row r="620" spans="1:37" ht="12.75" customHeight="1">
      <c r="A620" s="112"/>
      <c r="B620" s="113"/>
      <c r="C620" s="114"/>
      <c r="D620" s="115"/>
      <c r="E620" s="112"/>
      <c r="F620" s="116"/>
      <c r="G620" s="117"/>
      <c r="H620" s="117"/>
      <c r="I620" s="117"/>
      <c r="J620" s="117"/>
      <c r="K620" s="117"/>
      <c r="L620" s="117"/>
      <c r="M620" s="11"/>
      <c r="N620" s="1"/>
      <c r="O620" s="2"/>
      <c r="P620" s="3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</row>
    <row r="621" spans="1:37" ht="12.75" customHeight="1">
      <c r="A621" s="112"/>
      <c r="B621" s="113"/>
      <c r="C621" s="114"/>
      <c r="D621" s="115"/>
      <c r="E621" s="112"/>
      <c r="F621" s="116"/>
      <c r="G621" s="117"/>
      <c r="H621" s="117"/>
      <c r="I621" s="117"/>
      <c r="J621" s="117"/>
      <c r="K621" s="117"/>
      <c r="L621" s="117"/>
      <c r="M621" s="11"/>
      <c r="N621" s="1"/>
      <c r="O621" s="2"/>
      <c r="P621" s="3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</row>
    <row r="622" spans="1:37" ht="12.75" customHeight="1">
      <c r="A622" s="112"/>
      <c r="B622" s="113"/>
      <c r="C622" s="114"/>
      <c r="D622" s="115"/>
      <c r="E622" s="112"/>
      <c r="F622" s="116"/>
      <c r="G622" s="117"/>
      <c r="H622" s="117"/>
      <c r="I622" s="117"/>
      <c r="J622" s="117"/>
      <c r="K622" s="117"/>
      <c r="L622" s="117"/>
      <c r="M622" s="11"/>
      <c r="N622" s="1"/>
      <c r="O622" s="2"/>
      <c r="P622" s="3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</row>
    <row r="623" spans="1:37" ht="12.75" customHeight="1">
      <c r="A623" s="112"/>
      <c r="B623" s="113"/>
      <c r="C623" s="114"/>
      <c r="D623" s="115"/>
      <c r="E623" s="112"/>
      <c r="F623" s="116"/>
      <c r="G623" s="117"/>
      <c r="H623" s="117"/>
      <c r="I623" s="117"/>
      <c r="J623" s="117"/>
      <c r="K623" s="117"/>
      <c r="L623" s="117"/>
      <c r="M623" s="11"/>
      <c r="N623" s="1"/>
      <c r="O623" s="2"/>
      <c r="P623" s="3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</row>
    <row r="624" spans="1:37" ht="12.75" customHeight="1">
      <c r="A624" s="112"/>
      <c r="B624" s="113"/>
      <c r="C624" s="114"/>
      <c r="D624" s="115"/>
      <c r="E624" s="112"/>
      <c r="F624" s="116"/>
      <c r="G624" s="117"/>
      <c r="H624" s="117"/>
      <c r="I624" s="117"/>
      <c r="J624" s="117"/>
      <c r="K624" s="117"/>
      <c r="L624" s="117"/>
      <c r="M624" s="11"/>
      <c r="N624" s="1"/>
      <c r="O624" s="2"/>
      <c r="P624" s="3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</row>
    <row r="625" spans="1:37" ht="12.75" customHeight="1">
      <c r="A625" s="112"/>
      <c r="B625" s="113"/>
      <c r="C625" s="114"/>
      <c r="D625" s="115"/>
      <c r="E625" s="112"/>
      <c r="F625" s="116"/>
      <c r="G625" s="117"/>
      <c r="H625" s="117"/>
      <c r="I625" s="117"/>
      <c r="J625" s="117"/>
      <c r="K625" s="117"/>
      <c r="L625" s="117"/>
      <c r="M625" s="11"/>
      <c r="N625" s="1"/>
      <c r="O625" s="2"/>
      <c r="P625" s="3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</row>
    <row r="626" spans="1:37" ht="12.75" customHeight="1">
      <c r="A626" s="112"/>
      <c r="B626" s="113"/>
      <c r="C626" s="114"/>
      <c r="D626" s="115"/>
      <c r="E626" s="112"/>
      <c r="F626" s="116"/>
      <c r="G626" s="117"/>
      <c r="H626" s="117"/>
      <c r="I626" s="117"/>
      <c r="J626" s="117"/>
      <c r="K626" s="117"/>
      <c r="L626" s="117"/>
      <c r="M626" s="11"/>
      <c r="N626" s="1"/>
      <c r="O626" s="2"/>
      <c r="P626" s="3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</row>
    <row r="627" spans="1:37" ht="12.75" customHeight="1">
      <c r="A627" s="112"/>
      <c r="B627" s="113"/>
      <c r="C627" s="114"/>
      <c r="D627" s="115"/>
      <c r="E627" s="112"/>
      <c r="F627" s="116"/>
      <c r="G627" s="117"/>
      <c r="H627" s="117"/>
      <c r="I627" s="117"/>
      <c r="J627" s="117"/>
      <c r="K627" s="117"/>
      <c r="L627" s="117"/>
      <c r="M627" s="11"/>
      <c r="N627" s="1"/>
      <c r="O627" s="2"/>
      <c r="P627" s="3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</row>
    <row r="628" spans="1:37" ht="12.75" customHeight="1">
      <c r="A628" s="112"/>
      <c r="B628" s="113"/>
      <c r="C628" s="114"/>
      <c r="D628" s="115"/>
      <c r="E628" s="112"/>
      <c r="F628" s="116"/>
      <c r="G628" s="117"/>
      <c r="H628" s="117"/>
      <c r="I628" s="117"/>
      <c r="J628" s="117"/>
      <c r="K628" s="117"/>
      <c r="L628" s="117"/>
      <c r="M628" s="11"/>
      <c r="N628" s="1"/>
      <c r="O628" s="2"/>
      <c r="P628" s="3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</row>
    <row r="629" spans="1:37" ht="12.75" customHeight="1">
      <c r="A629" s="112"/>
      <c r="B629" s="113"/>
      <c r="C629" s="114"/>
      <c r="D629" s="115"/>
      <c r="E629" s="112"/>
      <c r="F629" s="116"/>
      <c r="G629" s="117"/>
      <c r="H629" s="117"/>
      <c r="I629" s="117"/>
      <c r="J629" s="117"/>
      <c r="K629" s="117"/>
      <c r="L629" s="117"/>
      <c r="M629" s="11"/>
      <c r="N629" s="1"/>
      <c r="O629" s="2"/>
      <c r="P629" s="3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</row>
    <row r="630" spans="1:37" ht="12.75" customHeight="1">
      <c r="A630" s="112"/>
      <c r="B630" s="113"/>
      <c r="C630" s="114"/>
      <c r="D630" s="115"/>
      <c r="E630" s="112"/>
      <c r="F630" s="116"/>
      <c r="G630" s="117"/>
      <c r="H630" s="117"/>
      <c r="I630" s="117"/>
      <c r="J630" s="117"/>
      <c r="K630" s="117"/>
      <c r="L630" s="117"/>
      <c r="M630" s="11"/>
      <c r="N630" s="1"/>
      <c r="O630" s="2"/>
      <c r="P630" s="3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</row>
    <row r="631" spans="1:37" ht="12.75" customHeight="1">
      <c r="A631" s="112"/>
      <c r="B631" s="113"/>
      <c r="C631" s="114"/>
      <c r="D631" s="115"/>
      <c r="E631" s="112"/>
      <c r="F631" s="116"/>
      <c r="G631" s="117"/>
      <c r="H631" s="117"/>
      <c r="I631" s="117"/>
      <c r="J631" s="117"/>
      <c r="K631" s="117"/>
      <c r="L631" s="117"/>
      <c r="M631" s="11"/>
      <c r="N631" s="1"/>
      <c r="O631" s="2"/>
      <c r="P631" s="3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</row>
    <row r="632" spans="1:37" ht="12.75" customHeight="1">
      <c r="A632" s="112"/>
      <c r="B632" s="113"/>
      <c r="C632" s="114"/>
      <c r="D632" s="115"/>
      <c r="E632" s="112"/>
      <c r="F632" s="116"/>
      <c r="G632" s="117"/>
      <c r="H632" s="117"/>
      <c r="I632" s="117"/>
      <c r="J632" s="117"/>
      <c r="K632" s="117"/>
      <c r="L632" s="117"/>
      <c r="M632" s="11"/>
      <c r="N632" s="1"/>
      <c r="O632" s="2"/>
      <c r="P632" s="3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</row>
    <row r="633" spans="1:37" ht="12.75" customHeight="1">
      <c r="A633" s="112"/>
      <c r="B633" s="113"/>
      <c r="C633" s="114"/>
      <c r="D633" s="115"/>
      <c r="E633" s="112"/>
      <c r="F633" s="116"/>
      <c r="G633" s="117"/>
      <c r="H633" s="117"/>
      <c r="I633" s="117"/>
      <c r="J633" s="117"/>
      <c r="K633" s="117"/>
      <c r="L633" s="117"/>
      <c r="M633" s="11"/>
      <c r="N633" s="1"/>
      <c r="O633" s="2"/>
      <c r="P633" s="3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</row>
    <row r="634" spans="1:37" ht="12.75" customHeight="1">
      <c r="A634" s="112"/>
      <c r="B634" s="113"/>
      <c r="C634" s="114"/>
      <c r="D634" s="115"/>
      <c r="E634" s="112"/>
      <c r="F634" s="116"/>
      <c r="G634" s="117"/>
      <c r="H634" s="117"/>
      <c r="I634" s="117"/>
      <c r="J634" s="117"/>
      <c r="K634" s="117"/>
      <c r="L634" s="117"/>
      <c r="M634" s="11"/>
      <c r="N634" s="1"/>
      <c r="O634" s="2"/>
      <c r="P634" s="3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</row>
    <row r="635" spans="1:37" ht="12.75" customHeight="1">
      <c r="A635" s="112"/>
      <c r="B635" s="113"/>
      <c r="C635" s="114"/>
      <c r="D635" s="115"/>
      <c r="E635" s="112"/>
      <c r="F635" s="116"/>
      <c r="G635" s="117"/>
      <c r="H635" s="117"/>
      <c r="I635" s="117"/>
      <c r="J635" s="117"/>
      <c r="K635" s="117"/>
      <c r="L635" s="117"/>
      <c r="M635" s="11"/>
      <c r="N635" s="1"/>
      <c r="O635" s="2"/>
      <c r="P635" s="3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</row>
    <row r="636" spans="1:37" ht="12.75" customHeight="1">
      <c r="A636" s="112"/>
      <c r="B636" s="113"/>
      <c r="C636" s="114"/>
      <c r="D636" s="115"/>
      <c r="E636" s="112"/>
      <c r="F636" s="116"/>
      <c r="G636" s="117"/>
      <c r="H636" s="117"/>
      <c r="I636" s="117"/>
      <c r="J636" s="117"/>
      <c r="K636" s="117"/>
      <c r="L636" s="117"/>
      <c r="M636" s="11"/>
      <c r="N636" s="1"/>
      <c r="O636" s="2"/>
      <c r="P636" s="3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</row>
    <row r="637" spans="1:37" ht="12.75" customHeight="1">
      <c r="A637" s="112"/>
      <c r="B637" s="113"/>
      <c r="C637" s="114"/>
      <c r="D637" s="115"/>
      <c r="E637" s="112"/>
      <c r="F637" s="116"/>
      <c r="G637" s="117"/>
      <c r="H637" s="117"/>
      <c r="I637" s="117"/>
      <c r="J637" s="117"/>
      <c r="K637" s="117"/>
      <c r="L637" s="117"/>
      <c r="M637" s="11"/>
      <c r="N637" s="1"/>
      <c r="O637" s="2"/>
      <c r="P637" s="3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</row>
    <row r="638" spans="1:37" ht="12.75" customHeight="1">
      <c r="A638" s="112"/>
      <c r="B638" s="113"/>
      <c r="C638" s="114"/>
      <c r="D638" s="115"/>
      <c r="E638" s="112"/>
      <c r="F638" s="116"/>
      <c r="G638" s="117"/>
      <c r="H638" s="117"/>
      <c r="I638" s="117"/>
      <c r="J638" s="117"/>
      <c r="K638" s="117"/>
      <c r="L638" s="117"/>
      <c r="M638" s="11"/>
      <c r="N638" s="1"/>
      <c r="O638" s="2"/>
      <c r="P638" s="3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</row>
    <row r="639" spans="1:37" ht="12.75" customHeight="1">
      <c r="A639" s="112"/>
      <c r="B639" s="113"/>
      <c r="C639" s="114"/>
      <c r="D639" s="115"/>
      <c r="E639" s="112"/>
      <c r="F639" s="116"/>
      <c r="G639" s="117"/>
      <c r="H639" s="117"/>
      <c r="I639" s="117"/>
      <c r="J639" s="117"/>
      <c r="K639" s="117"/>
      <c r="L639" s="117"/>
      <c r="M639" s="11"/>
      <c r="N639" s="1"/>
      <c r="O639" s="2"/>
      <c r="P639" s="3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</row>
    <row r="640" spans="1:37" ht="12.75" customHeight="1">
      <c r="A640" s="112"/>
      <c r="B640" s="113"/>
      <c r="C640" s="114"/>
      <c r="D640" s="115"/>
      <c r="E640" s="112"/>
      <c r="F640" s="116"/>
      <c r="G640" s="117"/>
      <c r="H640" s="117"/>
      <c r="I640" s="117"/>
      <c r="J640" s="117"/>
      <c r="K640" s="117"/>
      <c r="L640" s="117"/>
      <c r="M640" s="11"/>
      <c r="N640" s="1"/>
      <c r="O640" s="2"/>
      <c r="P640" s="3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</row>
    <row r="641" spans="1:37" ht="12.75" customHeight="1">
      <c r="A641" s="112"/>
      <c r="B641" s="113"/>
      <c r="C641" s="114"/>
      <c r="D641" s="115"/>
      <c r="E641" s="112"/>
      <c r="F641" s="116"/>
      <c r="G641" s="117"/>
      <c r="H641" s="117"/>
      <c r="I641" s="117"/>
      <c r="J641" s="117"/>
      <c r="K641" s="117"/>
      <c r="L641" s="117"/>
      <c r="M641" s="11"/>
      <c r="N641" s="1"/>
      <c r="O641" s="2"/>
      <c r="P641" s="3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</row>
    <row r="642" spans="1:37" ht="12.75" customHeight="1">
      <c r="A642" s="112"/>
      <c r="B642" s="113"/>
      <c r="C642" s="114"/>
      <c r="D642" s="115"/>
      <c r="E642" s="112"/>
      <c r="F642" s="116"/>
      <c r="G642" s="117"/>
      <c r="H642" s="117"/>
      <c r="I642" s="117"/>
      <c r="J642" s="117"/>
      <c r="K642" s="117"/>
      <c r="L642" s="117"/>
      <c r="M642" s="11"/>
      <c r="N642" s="1"/>
      <c r="O642" s="2"/>
      <c r="P642" s="3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</row>
    <row r="643" spans="1:37" ht="12.75" customHeight="1">
      <c r="A643" s="112"/>
      <c r="B643" s="113"/>
      <c r="C643" s="114"/>
      <c r="D643" s="115"/>
      <c r="E643" s="112"/>
      <c r="F643" s="116"/>
      <c r="G643" s="117"/>
      <c r="H643" s="117"/>
      <c r="I643" s="117"/>
      <c r="J643" s="117"/>
      <c r="K643" s="117"/>
      <c r="L643" s="117"/>
      <c r="M643" s="11"/>
      <c r="N643" s="1"/>
      <c r="O643" s="2"/>
      <c r="P643" s="3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</row>
    <row r="644" spans="1:37" ht="12.75" customHeight="1">
      <c r="A644" s="112"/>
      <c r="B644" s="113"/>
      <c r="C644" s="114"/>
      <c r="D644" s="115"/>
      <c r="E644" s="112"/>
      <c r="F644" s="116"/>
      <c r="G644" s="117"/>
      <c r="H644" s="117"/>
      <c r="I644" s="117"/>
      <c r="J644" s="117"/>
      <c r="K644" s="117"/>
      <c r="L644" s="117"/>
      <c r="M644" s="11"/>
      <c r="N644" s="1"/>
      <c r="O644" s="2"/>
      <c r="P644" s="3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</row>
    <row r="645" spans="1:37" ht="12.75" customHeight="1">
      <c r="A645" s="112"/>
      <c r="B645" s="113"/>
      <c r="C645" s="114"/>
      <c r="D645" s="115"/>
      <c r="E645" s="112"/>
      <c r="F645" s="116"/>
      <c r="G645" s="117"/>
      <c r="H645" s="117"/>
      <c r="I645" s="117"/>
      <c r="J645" s="117"/>
      <c r="K645" s="117"/>
      <c r="L645" s="117"/>
      <c r="M645" s="11"/>
      <c r="N645" s="1"/>
      <c r="O645" s="2"/>
      <c r="P645" s="3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</row>
    <row r="646" spans="1:37" ht="12.75" customHeight="1">
      <c r="A646" s="112"/>
      <c r="B646" s="113"/>
      <c r="C646" s="114"/>
      <c r="D646" s="115"/>
      <c r="E646" s="112"/>
      <c r="F646" s="116"/>
      <c r="G646" s="117"/>
      <c r="H646" s="117"/>
      <c r="I646" s="117"/>
      <c r="J646" s="117"/>
      <c r="K646" s="117"/>
      <c r="L646" s="117"/>
      <c r="M646" s="11"/>
      <c r="N646" s="1"/>
      <c r="O646" s="2"/>
      <c r="P646" s="3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</row>
    <row r="647" spans="1:37" ht="12.75" customHeight="1">
      <c r="A647" s="112"/>
      <c r="B647" s="113"/>
      <c r="C647" s="114"/>
      <c r="D647" s="115"/>
      <c r="E647" s="112"/>
      <c r="F647" s="116"/>
      <c r="G647" s="117"/>
      <c r="H647" s="117"/>
      <c r="I647" s="117"/>
      <c r="J647" s="117"/>
      <c r="K647" s="117"/>
      <c r="L647" s="117"/>
      <c r="M647" s="11"/>
      <c r="N647" s="1"/>
      <c r="O647" s="2"/>
      <c r="P647" s="3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</row>
    <row r="648" spans="1:37" ht="12.75" customHeight="1">
      <c r="A648" s="112"/>
      <c r="B648" s="113"/>
      <c r="C648" s="114"/>
      <c r="D648" s="115"/>
      <c r="E648" s="112"/>
      <c r="F648" s="116"/>
      <c r="G648" s="117"/>
      <c r="H648" s="117"/>
      <c r="I648" s="117"/>
      <c r="J648" s="117"/>
      <c r="K648" s="117"/>
      <c r="L648" s="117"/>
      <c r="M648" s="11"/>
      <c r="N648" s="1"/>
      <c r="O648" s="2"/>
      <c r="P648" s="3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</row>
    <row r="649" spans="1:37" ht="12.75" customHeight="1">
      <c r="A649" s="112"/>
      <c r="B649" s="113"/>
      <c r="C649" s="114"/>
      <c r="D649" s="115"/>
      <c r="E649" s="112"/>
      <c r="F649" s="116"/>
      <c r="G649" s="117"/>
      <c r="H649" s="117"/>
      <c r="I649" s="117"/>
      <c r="J649" s="117"/>
      <c r="K649" s="117"/>
      <c r="L649" s="117"/>
      <c r="M649" s="11"/>
      <c r="N649" s="1"/>
      <c r="O649" s="2"/>
      <c r="P649" s="3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</row>
    <row r="650" spans="1:37" ht="12.75" customHeight="1">
      <c r="A650" s="112"/>
      <c r="B650" s="113"/>
      <c r="C650" s="114"/>
      <c r="D650" s="115"/>
      <c r="E650" s="112"/>
      <c r="F650" s="116"/>
      <c r="G650" s="117"/>
      <c r="H650" s="117"/>
      <c r="I650" s="117"/>
      <c r="J650" s="117"/>
      <c r="K650" s="117"/>
      <c r="L650" s="117"/>
      <c r="M650" s="11"/>
      <c r="N650" s="1"/>
      <c r="O650" s="2"/>
      <c r="P650" s="3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</row>
    <row r="651" spans="1:37" ht="12.75" customHeight="1">
      <c r="A651" s="112"/>
      <c r="B651" s="113"/>
      <c r="C651" s="114"/>
      <c r="D651" s="115"/>
      <c r="E651" s="112"/>
      <c r="F651" s="116"/>
      <c r="G651" s="117"/>
      <c r="H651" s="117"/>
      <c r="I651" s="117"/>
      <c r="J651" s="117"/>
      <c r="K651" s="117"/>
      <c r="L651" s="117"/>
      <c r="M651" s="11"/>
      <c r="N651" s="1"/>
      <c r="O651" s="2"/>
      <c r="P651" s="3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</row>
    <row r="652" spans="1:37" ht="12.75" customHeight="1">
      <c r="A652" s="112"/>
      <c r="B652" s="113"/>
      <c r="C652" s="114"/>
      <c r="D652" s="115"/>
      <c r="E652" s="112"/>
      <c r="F652" s="116"/>
      <c r="G652" s="117"/>
      <c r="H652" s="117"/>
      <c r="I652" s="117"/>
      <c r="J652" s="117"/>
      <c r="K652" s="117"/>
      <c r="L652" s="117"/>
      <c r="M652" s="11"/>
      <c r="N652" s="1"/>
      <c r="O652" s="2"/>
      <c r="P652" s="3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</row>
    <row r="653" spans="1:37" ht="12.75" customHeight="1">
      <c r="A653" s="112"/>
      <c r="B653" s="113"/>
      <c r="C653" s="114"/>
      <c r="D653" s="115"/>
      <c r="E653" s="112"/>
      <c r="F653" s="116"/>
      <c r="G653" s="117"/>
      <c r="H653" s="117"/>
      <c r="I653" s="117"/>
      <c r="J653" s="117"/>
      <c r="K653" s="117"/>
      <c r="L653" s="117"/>
      <c r="M653" s="11"/>
      <c r="N653" s="1"/>
      <c r="O653" s="2"/>
      <c r="P653" s="3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</row>
    <row r="654" spans="1:37" ht="12.75" customHeight="1">
      <c r="A654" s="112"/>
      <c r="B654" s="113"/>
      <c r="C654" s="114"/>
      <c r="D654" s="115"/>
      <c r="E654" s="112"/>
      <c r="F654" s="116"/>
      <c r="G654" s="117"/>
      <c r="H654" s="117"/>
      <c r="I654" s="117"/>
      <c r="J654" s="117"/>
      <c r="K654" s="117"/>
      <c r="L654" s="117"/>
      <c r="M654" s="11"/>
      <c r="N654" s="1"/>
      <c r="O654" s="2"/>
      <c r="P654" s="3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</row>
    <row r="655" spans="1:37" ht="12.75" customHeight="1">
      <c r="A655" s="112"/>
      <c r="B655" s="113"/>
      <c r="C655" s="114"/>
      <c r="D655" s="115"/>
      <c r="E655" s="112"/>
      <c r="F655" s="116"/>
      <c r="G655" s="117"/>
      <c r="H655" s="117"/>
      <c r="I655" s="117"/>
      <c r="J655" s="117"/>
      <c r="K655" s="117"/>
      <c r="L655" s="117"/>
      <c r="M655" s="11"/>
      <c r="N655" s="1"/>
      <c r="O655" s="2"/>
      <c r="P655" s="3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</row>
    <row r="656" spans="1:37" ht="12.75" customHeight="1">
      <c r="A656" s="112"/>
      <c r="B656" s="113"/>
      <c r="C656" s="114"/>
      <c r="D656" s="115"/>
      <c r="E656" s="112"/>
      <c r="F656" s="116"/>
      <c r="G656" s="117"/>
      <c r="H656" s="117"/>
      <c r="I656" s="117"/>
      <c r="J656" s="117"/>
      <c r="K656" s="117"/>
      <c r="L656" s="117"/>
      <c r="M656" s="11"/>
      <c r="N656" s="1"/>
      <c r="O656" s="2"/>
      <c r="P656" s="3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</row>
    <row r="657" spans="1:37" ht="12.75" customHeight="1">
      <c r="A657" s="112"/>
      <c r="B657" s="113"/>
      <c r="C657" s="114"/>
      <c r="D657" s="115"/>
      <c r="E657" s="112"/>
      <c r="F657" s="116"/>
      <c r="G657" s="117"/>
      <c r="H657" s="117"/>
      <c r="I657" s="117"/>
      <c r="J657" s="117"/>
      <c r="K657" s="117"/>
      <c r="L657" s="117"/>
      <c r="M657" s="11"/>
      <c r="N657" s="1"/>
      <c r="O657" s="2"/>
      <c r="P657" s="3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</row>
    <row r="658" spans="1:37" ht="12.75" customHeight="1">
      <c r="A658" s="112"/>
      <c r="B658" s="113"/>
      <c r="C658" s="114"/>
      <c r="D658" s="115"/>
      <c r="E658" s="112"/>
      <c r="F658" s="116"/>
      <c r="G658" s="117"/>
      <c r="H658" s="117"/>
      <c r="I658" s="117"/>
      <c r="J658" s="117"/>
      <c r="K658" s="117"/>
      <c r="L658" s="117"/>
      <c r="M658" s="11"/>
      <c r="N658" s="1"/>
      <c r="O658" s="2"/>
      <c r="P658" s="3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</row>
    <row r="659" spans="1:37" ht="12.75" customHeight="1">
      <c r="A659" s="112"/>
      <c r="B659" s="113"/>
      <c r="C659" s="114"/>
      <c r="D659" s="115"/>
      <c r="E659" s="112"/>
      <c r="F659" s="116"/>
      <c r="G659" s="117"/>
      <c r="H659" s="117"/>
      <c r="I659" s="117"/>
      <c r="J659" s="117"/>
      <c r="K659" s="117"/>
      <c r="L659" s="117"/>
      <c r="M659" s="11"/>
      <c r="N659" s="1"/>
      <c r="O659" s="2"/>
      <c r="P659" s="3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</row>
    <row r="660" spans="1:37" ht="12.75" customHeight="1">
      <c r="A660" s="112"/>
      <c r="B660" s="113"/>
      <c r="C660" s="114"/>
      <c r="D660" s="115"/>
      <c r="E660" s="112"/>
      <c r="F660" s="116"/>
      <c r="G660" s="117"/>
      <c r="H660" s="117"/>
      <c r="I660" s="117"/>
      <c r="J660" s="117"/>
      <c r="K660" s="117"/>
      <c r="L660" s="117"/>
      <c r="M660" s="11"/>
      <c r="N660" s="1"/>
      <c r="O660" s="2"/>
      <c r="P660" s="3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</row>
    <row r="661" spans="1:37" ht="12.75" customHeight="1">
      <c r="A661" s="112"/>
      <c r="B661" s="113"/>
      <c r="C661" s="114"/>
      <c r="D661" s="115"/>
      <c r="E661" s="112"/>
      <c r="F661" s="116"/>
      <c r="G661" s="117"/>
      <c r="H661" s="117"/>
      <c r="I661" s="117"/>
      <c r="J661" s="117"/>
      <c r="K661" s="117"/>
      <c r="L661" s="117"/>
      <c r="M661" s="11"/>
      <c r="N661" s="1"/>
      <c r="O661" s="2"/>
      <c r="P661" s="3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</row>
    <row r="662" spans="1:37" ht="12.75" customHeight="1">
      <c r="A662" s="112"/>
      <c r="B662" s="113"/>
      <c r="C662" s="114"/>
      <c r="D662" s="115"/>
      <c r="E662" s="112"/>
      <c r="F662" s="116"/>
      <c r="G662" s="117"/>
      <c r="H662" s="117"/>
      <c r="I662" s="117"/>
      <c r="J662" s="117"/>
      <c r="K662" s="117"/>
      <c r="L662" s="117"/>
      <c r="M662" s="11"/>
      <c r="N662" s="1"/>
      <c r="O662" s="2"/>
      <c r="P662" s="3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</row>
    <row r="663" spans="1:37" ht="12.75" customHeight="1">
      <c r="A663" s="112"/>
      <c r="B663" s="113"/>
      <c r="C663" s="114"/>
      <c r="D663" s="115"/>
      <c r="E663" s="112"/>
      <c r="F663" s="116"/>
      <c r="G663" s="117"/>
      <c r="H663" s="117"/>
      <c r="I663" s="117"/>
      <c r="J663" s="117"/>
      <c r="K663" s="117"/>
      <c r="L663" s="117"/>
      <c r="M663" s="11"/>
      <c r="N663" s="1"/>
      <c r="O663" s="2"/>
      <c r="P663" s="3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</row>
    <row r="664" spans="1:37" ht="12.75" customHeight="1">
      <c r="A664" s="112"/>
      <c r="B664" s="113"/>
      <c r="C664" s="114"/>
      <c r="D664" s="115"/>
      <c r="E664" s="112"/>
      <c r="F664" s="116"/>
      <c r="G664" s="117"/>
      <c r="H664" s="117"/>
      <c r="I664" s="117"/>
      <c r="J664" s="117"/>
      <c r="K664" s="117"/>
      <c r="L664" s="117"/>
      <c r="M664" s="11"/>
      <c r="N664" s="1"/>
      <c r="O664" s="2"/>
      <c r="P664" s="3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</row>
    <row r="665" spans="1:37" ht="12.75" customHeight="1">
      <c r="A665" s="112"/>
      <c r="B665" s="113"/>
      <c r="C665" s="114"/>
      <c r="D665" s="115"/>
      <c r="E665" s="112"/>
      <c r="F665" s="116"/>
      <c r="G665" s="117"/>
      <c r="H665" s="117"/>
      <c r="I665" s="117"/>
      <c r="J665" s="117"/>
      <c r="K665" s="117"/>
      <c r="L665" s="117"/>
      <c r="M665" s="11"/>
      <c r="N665" s="1"/>
      <c r="O665" s="2"/>
      <c r="P665" s="3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</row>
    <row r="666" spans="1:37" ht="12.75" customHeight="1">
      <c r="A666" s="112"/>
      <c r="B666" s="113"/>
      <c r="C666" s="114"/>
      <c r="D666" s="115"/>
      <c r="E666" s="112"/>
      <c r="F666" s="116"/>
      <c r="G666" s="117"/>
      <c r="H666" s="117"/>
      <c r="I666" s="117"/>
      <c r="J666" s="117"/>
      <c r="K666" s="117"/>
      <c r="L666" s="117"/>
      <c r="M666" s="11"/>
      <c r="N666" s="1"/>
      <c r="O666" s="2"/>
      <c r="P666" s="3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</row>
    <row r="667" spans="1:37" ht="12.75" customHeight="1">
      <c r="A667" s="112"/>
      <c r="B667" s="113"/>
      <c r="C667" s="114"/>
      <c r="D667" s="115"/>
      <c r="E667" s="112"/>
      <c r="F667" s="116"/>
      <c r="G667" s="117"/>
      <c r="H667" s="117"/>
      <c r="I667" s="117"/>
      <c r="J667" s="117"/>
      <c r="K667" s="117"/>
      <c r="L667" s="117"/>
      <c r="M667" s="11"/>
      <c r="N667" s="1"/>
      <c r="O667" s="2"/>
      <c r="P667" s="3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</row>
    <row r="668" spans="1:37" ht="12.75" customHeight="1">
      <c r="A668" s="112"/>
      <c r="B668" s="113"/>
      <c r="C668" s="114"/>
      <c r="D668" s="115"/>
      <c r="E668" s="112"/>
      <c r="F668" s="116"/>
      <c r="G668" s="117"/>
      <c r="H668" s="117"/>
      <c r="I668" s="117"/>
      <c r="J668" s="117"/>
      <c r="K668" s="117"/>
      <c r="L668" s="117"/>
      <c r="M668" s="11"/>
      <c r="N668" s="1"/>
      <c r="O668" s="2"/>
      <c r="P668" s="3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</row>
    <row r="669" spans="1:37" ht="12.75" customHeight="1">
      <c r="A669" s="112"/>
      <c r="B669" s="113"/>
      <c r="C669" s="114"/>
      <c r="D669" s="115"/>
      <c r="E669" s="112"/>
      <c r="F669" s="116"/>
      <c r="G669" s="117"/>
      <c r="H669" s="117"/>
      <c r="I669" s="117"/>
      <c r="J669" s="117"/>
      <c r="K669" s="117"/>
      <c r="L669" s="117"/>
      <c r="M669" s="11"/>
      <c r="N669" s="1"/>
      <c r="O669" s="2"/>
      <c r="P669" s="3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</row>
    <row r="670" spans="1:37" ht="12.75" customHeight="1">
      <c r="A670" s="112"/>
      <c r="B670" s="113"/>
      <c r="C670" s="114"/>
      <c r="D670" s="115"/>
      <c r="E670" s="112"/>
      <c r="F670" s="116"/>
      <c r="G670" s="117"/>
      <c r="H670" s="117"/>
      <c r="I670" s="117"/>
      <c r="J670" s="117"/>
      <c r="K670" s="117"/>
      <c r="L670" s="117"/>
      <c r="M670" s="11"/>
      <c r="N670" s="1"/>
      <c r="O670" s="2"/>
      <c r="P670" s="3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</row>
    <row r="671" spans="1:37" ht="12.75" customHeight="1">
      <c r="A671" s="112"/>
      <c r="B671" s="113"/>
      <c r="C671" s="114"/>
      <c r="D671" s="115"/>
      <c r="E671" s="112"/>
      <c r="F671" s="116"/>
      <c r="G671" s="117"/>
      <c r="H671" s="117"/>
      <c r="I671" s="117"/>
      <c r="J671" s="117"/>
      <c r="K671" s="117"/>
      <c r="L671" s="117"/>
      <c r="M671" s="11"/>
      <c r="N671" s="1"/>
      <c r="O671" s="2"/>
      <c r="P671" s="3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</row>
    <row r="672" spans="1:37" ht="12.75" customHeight="1">
      <c r="A672" s="112"/>
      <c r="B672" s="113"/>
      <c r="C672" s="114"/>
      <c r="D672" s="115"/>
      <c r="E672" s="112"/>
      <c r="F672" s="116"/>
      <c r="G672" s="117"/>
      <c r="H672" s="117"/>
      <c r="I672" s="117"/>
      <c r="J672" s="117"/>
      <c r="K672" s="117"/>
      <c r="L672" s="117"/>
      <c r="M672" s="11"/>
      <c r="N672" s="1"/>
      <c r="O672" s="2"/>
      <c r="P672" s="3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</row>
    <row r="673" spans="1:37" ht="12.75" customHeight="1">
      <c r="A673" s="112"/>
      <c r="B673" s="113"/>
      <c r="C673" s="114"/>
      <c r="D673" s="115"/>
      <c r="E673" s="112"/>
      <c r="F673" s="116"/>
      <c r="G673" s="117"/>
      <c r="H673" s="117"/>
      <c r="I673" s="117"/>
      <c r="J673" s="117"/>
      <c r="K673" s="117"/>
      <c r="L673" s="117"/>
      <c r="M673" s="11"/>
      <c r="N673" s="1"/>
      <c r="O673" s="2"/>
      <c r="P673" s="3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</row>
    <row r="674" spans="1:37" ht="12.75" customHeight="1">
      <c r="A674" s="112"/>
      <c r="B674" s="113"/>
      <c r="C674" s="114"/>
      <c r="D674" s="115"/>
      <c r="E674" s="112"/>
      <c r="F674" s="116"/>
      <c r="G674" s="117"/>
      <c r="H674" s="117"/>
      <c r="I674" s="117"/>
      <c r="J674" s="117"/>
      <c r="K674" s="117"/>
      <c r="L674" s="117"/>
      <c r="M674" s="11"/>
      <c r="N674" s="1"/>
      <c r="O674" s="2"/>
      <c r="P674" s="3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</row>
    <row r="675" spans="1:37" ht="12.75" customHeight="1">
      <c r="A675" s="112"/>
      <c r="B675" s="113"/>
      <c r="C675" s="114"/>
      <c r="D675" s="115"/>
      <c r="E675" s="112"/>
      <c r="F675" s="116"/>
      <c r="G675" s="117"/>
      <c r="H675" s="117"/>
      <c r="I675" s="117"/>
      <c r="J675" s="117"/>
      <c r="K675" s="117"/>
      <c r="L675" s="117"/>
      <c r="M675" s="11"/>
      <c r="N675" s="1"/>
      <c r="O675" s="2"/>
      <c r="P675" s="3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</row>
    <row r="676" spans="1:37" ht="12.75" customHeight="1">
      <c r="A676" s="112"/>
      <c r="B676" s="113"/>
      <c r="C676" s="114"/>
      <c r="D676" s="115"/>
      <c r="E676" s="112"/>
      <c r="F676" s="116"/>
      <c r="G676" s="117"/>
      <c r="H676" s="117"/>
      <c r="I676" s="117"/>
      <c r="J676" s="117"/>
      <c r="K676" s="117"/>
      <c r="L676" s="117"/>
      <c r="M676" s="11"/>
      <c r="N676" s="1"/>
      <c r="O676" s="2"/>
      <c r="P676" s="3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</row>
    <row r="677" spans="1:37" ht="12.75" customHeight="1">
      <c r="A677" s="112"/>
      <c r="B677" s="113"/>
      <c r="C677" s="114"/>
      <c r="D677" s="115"/>
      <c r="E677" s="112"/>
      <c r="F677" s="116"/>
      <c r="G677" s="117"/>
      <c r="H677" s="117"/>
      <c r="I677" s="117"/>
      <c r="J677" s="117"/>
      <c r="K677" s="117"/>
      <c r="L677" s="117"/>
      <c r="M677" s="11"/>
      <c r="N677" s="1"/>
      <c r="O677" s="2"/>
      <c r="P677" s="3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</row>
    <row r="678" spans="1:37" ht="12.75" customHeight="1">
      <c r="A678" s="112"/>
      <c r="B678" s="113"/>
      <c r="C678" s="114"/>
      <c r="D678" s="115"/>
      <c r="E678" s="112"/>
      <c r="F678" s="116"/>
      <c r="G678" s="117"/>
      <c r="H678" s="117"/>
      <c r="I678" s="117"/>
      <c r="J678" s="117"/>
      <c r="K678" s="117"/>
      <c r="L678" s="117"/>
      <c r="M678" s="11"/>
      <c r="N678" s="1"/>
      <c r="O678" s="2"/>
      <c r="P678" s="3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</row>
    <row r="679" spans="1:37" ht="12.75" customHeight="1">
      <c r="A679" s="112"/>
      <c r="B679" s="113"/>
      <c r="C679" s="114"/>
      <c r="D679" s="115"/>
      <c r="E679" s="112"/>
      <c r="F679" s="116"/>
      <c r="G679" s="117"/>
      <c r="H679" s="117"/>
      <c r="I679" s="117"/>
      <c r="J679" s="117"/>
      <c r="K679" s="117"/>
      <c r="L679" s="117"/>
      <c r="M679" s="11"/>
      <c r="N679" s="1"/>
      <c r="O679" s="2"/>
      <c r="P679" s="3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</row>
    <row r="680" spans="1:37" ht="12.75" customHeight="1">
      <c r="A680" s="112"/>
      <c r="B680" s="113"/>
      <c r="C680" s="114"/>
      <c r="D680" s="115"/>
      <c r="E680" s="112"/>
      <c r="F680" s="116"/>
      <c r="G680" s="117"/>
      <c r="H680" s="117"/>
      <c r="I680" s="117"/>
      <c r="J680" s="117"/>
      <c r="K680" s="117"/>
      <c r="L680" s="117"/>
      <c r="M680" s="11"/>
      <c r="N680" s="1"/>
      <c r="O680" s="2"/>
      <c r="P680" s="3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</row>
    <row r="681" spans="1:37" ht="12.75" customHeight="1">
      <c r="A681" s="112"/>
      <c r="B681" s="113"/>
      <c r="C681" s="114"/>
      <c r="D681" s="115"/>
      <c r="E681" s="112"/>
      <c r="F681" s="116"/>
      <c r="G681" s="117"/>
      <c r="H681" s="117"/>
      <c r="I681" s="117"/>
      <c r="J681" s="117"/>
      <c r="K681" s="117"/>
      <c r="L681" s="117"/>
      <c r="M681" s="11"/>
      <c r="N681" s="1"/>
      <c r="O681" s="2"/>
      <c r="P681" s="3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</row>
    <row r="682" spans="1:37" ht="12.75" customHeight="1">
      <c r="A682" s="112"/>
      <c r="B682" s="113"/>
      <c r="C682" s="114"/>
      <c r="D682" s="115"/>
      <c r="E682" s="112"/>
      <c r="F682" s="116"/>
      <c r="G682" s="117"/>
      <c r="H682" s="117"/>
      <c r="I682" s="117"/>
      <c r="J682" s="117"/>
      <c r="K682" s="117"/>
      <c r="L682" s="117"/>
      <c r="M682" s="11"/>
      <c r="N682" s="1"/>
      <c r="O682" s="2"/>
      <c r="P682" s="3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</row>
    <row r="683" spans="1:37" ht="12.75" customHeight="1">
      <c r="A683" s="112"/>
      <c r="B683" s="113"/>
      <c r="C683" s="114"/>
      <c r="D683" s="115"/>
      <c r="E683" s="112"/>
      <c r="F683" s="116"/>
      <c r="G683" s="117"/>
      <c r="H683" s="117"/>
      <c r="I683" s="117"/>
      <c r="J683" s="117"/>
      <c r="K683" s="117"/>
      <c r="L683" s="117"/>
      <c r="M683" s="11"/>
      <c r="N683" s="1"/>
      <c r="O683" s="2"/>
      <c r="P683" s="3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</row>
    <row r="684" spans="1:37" ht="12.75" customHeight="1">
      <c r="A684" s="112"/>
      <c r="B684" s="113"/>
      <c r="C684" s="114"/>
      <c r="D684" s="115"/>
      <c r="E684" s="112"/>
      <c r="F684" s="116"/>
      <c r="G684" s="117"/>
      <c r="H684" s="117"/>
      <c r="I684" s="117"/>
      <c r="J684" s="117"/>
      <c r="K684" s="117"/>
      <c r="L684" s="117"/>
      <c r="M684" s="11"/>
      <c r="N684" s="1"/>
      <c r="O684" s="2"/>
      <c r="P684" s="3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</row>
    <row r="685" spans="1:37" ht="12.75" customHeight="1">
      <c r="A685" s="112"/>
      <c r="B685" s="113"/>
      <c r="C685" s="114"/>
      <c r="D685" s="115"/>
      <c r="E685" s="112"/>
      <c r="F685" s="116"/>
      <c r="G685" s="117"/>
      <c r="H685" s="117"/>
      <c r="I685" s="117"/>
      <c r="J685" s="117"/>
      <c r="K685" s="117"/>
      <c r="L685" s="117"/>
      <c r="M685" s="11"/>
      <c r="N685" s="1"/>
      <c r="O685" s="2"/>
      <c r="P685" s="3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</row>
    <row r="686" spans="1:37" ht="12.75" customHeight="1">
      <c r="A686" s="112"/>
      <c r="B686" s="113"/>
      <c r="C686" s="114"/>
      <c r="D686" s="115"/>
      <c r="E686" s="112"/>
      <c r="F686" s="116"/>
      <c r="G686" s="117"/>
      <c r="H686" s="117"/>
      <c r="I686" s="117"/>
      <c r="J686" s="117"/>
      <c r="K686" s="117"/>
      <c r="L686" s="117"/>
      <c r="M686" s="11"/>
      <c r="N686" s="1"/>
      <c r="O686" s="2"/>
      <c r="P686" s="3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</row>
    <row r="687" spans="1:37" ht="12.75" customHeight="1">
      <c r="A687" s="112"/>
      <c r="B687" s="113"/>
      <c r="C687" s="114"/>
      <c r="D687" s="115"/>
      <c r="E687" s="112"/>
      <c r="F687" s="116"/>
      <c r="G687" s="117"/>
      <c r="H687" s="117"/>
      <c r="I687" s="117"/>
      <c r="J687" s="117"/>
      <c r="K687" s="117"/>
      <c r="L687" s="117"/>
      <c r="M687" s="11"/>
      <c r="N687" s="1"/>
      <c r="O687" s="2"/>
      <c r="P687" s="3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</row>
    <row r="688" spans="1:37" ht="12.75" customHeight="1">
      <c r="A688" s="112"/>
      <c r="B688" s="113"/>
      <c r="C688" s="114"/>
      <c r="D688" s="115"/>
      <c r="E688" s="112"/>
      <c r="F688" s="116"/>
      <c r="G688" s="117"/>
      <c r="H688" s="117"/>
      <c r="I688" s="117"/>
      <c r="J688" s="117"/>
      <c r="K688" s="117"/>
      <c r="L688" s="117"/>
      <c r="M688" s="11"/>
      <c r="N688" s="1"/>
      <c r="O688" s="2"/>
      <c r="P688" s="3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</row>
    <row r="689" spans="1:37" ht="12.75" customHeight="1">
      <c r="A689" s="112"/>
      <c r="B689" s="113"/>
      <c r="C689" s="114"/>
      <c r="D689" s="115"/>
      <c r="E689" s="112"/>
      <c r="F689" s="116"/>
      <c r="G689" s="117"/>
      <c r="H689" s="117"/>
      <c r="I689" s="117"/>
      <c r="J689" s="117"/>
      <c r="K689" s="117"/>
      <c r="L689" s="117"/>
      <c r="M689" s="11"/>
      <c r="N689" s="1"/>
      <c r="O689" s="2"/>
      <c r="P689" s="3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</row>
    <row r="690" spans="1:37" ht="12.75" customHeight="1">
      <c r="A690" s="112"/>
      <c r="B690" s="113"/>
      <c r="C690" s="114"/>
      <c r="D690" s="115"/>
      <c r="E690" s="112"/>
      <c r="F690" s="116"/>
      <c r="G690" s="117"/>
      <c r="H690" s="117"/>
      <c r="I690" s="117"/>
      <c r="J690" s="117"/>
      <c r="K690" s="117"/>
      <c r="L690" s="117"/>
      <c r="M690" s="11"/>
      <c r="N690" s="1"/>
      <c r="O690" s="2"/>
      <c r="P690" s="3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</row>
    <row r="691" spans="1:37" ht="12.75" customHeight="1">
      <c r="A691" s="112"/>
      <c r="B691" s="113"/>
      <c r="C691" s="114"/>
      <c r="D691" s="115"/>
      <c r="E691" s="112"/>
      <c r="F691" s="116"/>
      <c r="G691" s="117"/>
      <c r="H691" s="117"/>
      <c r="I691" s="117"/>
      <c r="J691" s="117"/>
      <c r="K691" s="117"/>
      <c r="L691" s="117"/>
      <c r="M691" s="11"/>
      <c r="N691" s="1"/>
      <c r="O691" s="2"/>
      <c r="P691" s="3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</row>
    <row r="692" spans="1:37" ht="12.75" customHeight="1">
      <c r="A692" s="112"/>
      <c r="B692" s="113"/>
      <c r="C692" s="114"/>
      <c r="D692" s="115"/>
      <c r="E692" s="112"/>
      <c r="F692" s="116"/>
      <c r="G692" s="117"/>
      <c r="H692" s="117"/>
      <c r="I692" s="117"/>
      <c r="J692" s="117"/>
      <c r="K692" s="117"/>
      <c r="L692" s="117"/>
      <c r="M692" s="11"/>
      <c r="N692" s="1"/>
      <c r="O692" s="2"/>
      <c r="P692" s="3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</row>
    <row r="693" spans="1:37" ht="12.75" customHeight="1">
      <c r="A693" s="112"/>
      <c r="B693" s="113"/>
      <c r="C693" s="114"/>
      <c r="D693" s="115"/>
      <c r="E693" s="112"/>
      <c r="F693" s="116"/>
      <c r="G693" s="117"/>
      <c r="H693" s="117"/>
      <c r="I693" s="117"/>
      <c r="J693" s="117"/>
      <c r="K693" s="117"/>
      <c r="L693" s="117"/>
      <c r="M693" s="11"/>
      <c r="N693" s="1"/>
      <c r="O693" s="2"/>
      <c r="P693" s="3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</row>
    <row r="694" spans="1:37" ht="12.75" customHeight="1">
      <c r="A694" s="112"/>
      <c r="B694" s="113"/>
      <c r="C694" s="114"/>
      <c r="D694" s="115"/>
      <c r="E694" s="112"/>
      <c r="F694" s="116"/>
      <c r="G694" s="117"/>
      <c r="H694" s="117"/>
      <c r="I694" s="117"/>
      <c r="J694" s="117"/>
      <c r="K694" s="117"/>
      <c r="L694" s="117"/>
      <c r="M694" s="11"/>
      <c r="N694" s="1"/>
      <c r="O694" s="2"/>
      <c r="P694" s="3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</row>
    <row r="695" spans="1:37" ht="12.75" customHeight="1">
      <c r="A695" s="112"/>
      <c r="B695" s="113"/>
      <c r="C695" s="114"/>
      <c r="D695" s="115"/>
      <c r="E695" s="112"/>
      <c r="F695" s="116"/>
      <c r="G695" s="117"/>
      <c r="H695" s="117"/>
      <c r="I695" s="117"/>
      <c r="J695" s="117"/>
      <c r="K695" s="117"/>
      <c r="L695" s="117"/>
      <c r="M695" s="11"/>
      <c r="N695" s="1"/>
      <c r="O695" s="2"/>
      <c r="P695" s="3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</row>
    <row r="696" spans="1:37" ht="12.75" customHeight="1">
      <c r="A696" s="112"/>
      <c r="B696" s="113"/>
      <c r="C696" s="114"/>
      <c r="D696" s="115"/>
      <c r="E696" s="112"/>
      <c r="F696" s="116"/>
      <c r="G696" s="117"/>
      <c r="H696" s="117"/>
      <c r="I696" s="117"/>
      <c r="J696" s="117"/>
      <c r="K696" s="117"/>
      <c r="L696" s="117"/>
      <c r="M696" s="11"/>
      <c r="N696" s="1"/>
      <c r="O696" s="2"/>
      <c r="P696" s="3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</row>
    <row r="697" spans="1:37" ht="12.75" customHeight="1">
      <c r="A697" s="112"/>
      <c r="B697" s="113"/>
      <c r="C697" s="114"/>
      <c r="D697" s="115"/>
      <c r="E697" s="112"/>
      <c r="F697" s="116"/>
      <c r="G697" s="117"/>
      <c r="H697" s="117"/>
      <c r="I697" s="117"/>
      <c r="J697" s="117"/>
      <c r="K697" s="117"/>
      <c r="L697" s="117"/>
      <c r="M697" s="11"/>
      <c r="N697" s="1"/>
      <c r="O697" s="2"/>
      <c r="P697" s="3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</row>
    <row r="698" spans="1:37" ht="12.75" customHeight="1">
      <c r="A698" s="112"/>
      <c r="B698" s="113"/>
      <c r="C698" s="114"/>
      <c r="D698" s="115"/>
      <c r="E698" s="112"/>
      <c r="F698" s="116"/>
      <c r="G698" s="117"/>
      <c r="H698" s="117"/>
      <c r="I698" s="117"/>
      <c r="J698" s="117"/>
      <c r="K698" s="117"/>
      <c r="L698" s="117"/>
      <c r="M698" s="11"/>
      <c r="N698" s="1"/>
      <c r="O698" s="2"/>
      <c r="P698" s="3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</row>
    <row r="699" spans="1:37" ht="12.75" customHeight="1">
      <c r="A699" s="112"/>
      <c r="B699" s="113"/>
      <c r="C699" s="114"/>
      <c r="D699" s="115"/>
      <c r="E699" s="112"/>
      <c r="F699" s="116"/>
      <c r="G699" s="117"/>
      <c r="H699" s="117"/>
      <c r="I699" s="117"/>
      <c r="J699" s="117"/>
      <c r="K699" s="117"/>
      <c r="L699" s="117"/>
      <c r="M699" s="11"/>
      <c r="N699" s="1"/>
      <c r="O699" s="2"/>
      <c r="P699" s="3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</row>
    <row r="700" spans="1:37" ht="12.75" customHeight="1">
      <c r="A700" s="112"/>
      <c r="B700" s="113"/>
      <c r="C700" s="114"/>
      <c r="D700" s="115"/>
      <c r="E700" s="112"/>
      <c r="F700" s="116"/>
      <c r="G700" s="117"/>
      <c r="H700" s="117"/>
      <c r="I700" s="117"/>
      <c r="J700" s="117"/>
      <c r="K700" s="117"/>
      <c r="L700" s="117"/>
      <c r="M700" s="11"/>
      <c r="N700" s="1"/>
      <c r="O700" s="2"/>
      <c r="P700" s="3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</row>
    <row r="701" spans="1:37" ht="12.75" customHeight="1">
      <c r="A701" s="112"/>
      <c r="B701" s="113"/>
      <c r="C701" s="114"/>
      <c r="D701" s="115"/>
      <c r="E701" s="112"/>
      <c r="F701" s="116"/>
      <c r="G701" s="117"/>
      <c r="H701" s="117"/>
      <c r="I701" s="117"/>
      <c r="J701" s="117"/>
      <c r="K701" s="117"/>
      <c r="L701" s="117"/>
      <c r="M701" s="11"/>
      <c r="N701" s="1"/>
      <c r="O701" s="2"/>
      <c r="P701" s="3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</row>
    <row r="702" spans="1:37" ht="12.75" customHeight="1">
      <c r="A702" s="112"/>
      <c r="B702" s="113"/>
      <c r="C702" s="114"/>
      <c r="D702" s="115"/>
      <c r="E702" s="112"/>
      <c r="F702" s="116"/>
      <c r="G702" s="117"/>
      <c r="H702" s="117"/>
      <c r="I702" s="117"/>
      <c r="J702" s="117"/>
      <c r="K702" s="117"/>
      <c r="L702" s="117"/>
      <c r="M702" s="11"/>
      <c r="N702" s="1"/>
      <c r="O702" s="2"/>
      <c r="P702" s="3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</row>
    <row r="703" spans="1:37" ht="12.75" customHeight="1">
      <c r="A703" s="112"/>
      <c r="B703" s="113"/>
      <c r="C703" s="114"/>
      <c r="D703" s="115"/>
      <c r="E703" s="112"/>
      <c r="F703" s="116"/>
      <c r="G703" s="117"/>
      <c r="H703" s="117"/>
      <c r="I703" s="117"/>
      <c r="J703" s="117"/>
      <c r="K703" s="117"/>
      <c r="L703" s="117"/>
      <c r="M703" s="11"/>
      <c r="N703" s="1"/>
      <c r="O703" s="2"/>
      <c r="P703" s="3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</row>
    <row r="704" spans="1:37" ht="12.75" customHeight="1">
      <c r="A704" s="112"/>
      <c r="B704" s="113"/>
      <c r="C704" s="114"/>
      <c r="D704" s="115"/>
      <c r="E704" s="112"/>
      <c r="F704" s="116"/>
      <c r="G704" s="117"/>
      <c r="H704" s="117"/>
      <c r="I704" s="117"/>
      <c r="J704" s="117"/>
      <c r="K704" s="117"/>
      <c r="L704" s="117"/>
      <c r="M704" s="11"/>
      <c r="N704" s="1"/>
      <c r="O704" s="2"/>
      <c r="P704" s="3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</row>
    <row r="705" spans="1:37" ht="12.75" customHeight="1">
      <c r="A705" s="112"/>
      <c r="B705" s="113"/>
      <c r="C705" s="114"/>
      <c r="D705" s="115"/>
      <c r="E705" s="112"/>
      <c r="F705" s="116"/>
      <c r="G705" s="117"/>
      <c r="H705" s="117"/>
      <c r="I705" s="117"/>
      <c r="J705" s="117"/>
      <c r="K705" s="117"/>
      <c r="L705" s="117"/>
      <c r="M705" s="11"/>
      <c r="N705" s="1"/>
      <c r="O705" s="2"/>
      <c r="P705" s="3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</row>
    <row r="706" spans="1:37" ht="12.75" customHeight="1">
      <c r="A706" s="112"/>
      <c r="B706" s="113"/>
      <c r="C706" s="114"/>
      <c r="D706" s="115"/>
      <c r="E706" s="112"/>
      <c r="F706" s="116"/>
      <c r="G706" s="117"/>
      <c r="H706" s="117"/>
      <c r="I706" s="117"/>
      <c r="J706" s="117"/>
      <c r="K706" s="117"/>
      <c r="L706" s="117"/>
      <c r="M706" s="11"/>
      <c r="N706" s="1"/>
      <c r="O706" s="2"/>
      <c r="P706" s="3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</row>
    <row r="707" spans="1:37" ht="12.75" customHeight="1">
      <c r="A707" s="112"/>
      <c r="B707" s="113"/>
      <c r="C707" s="114"/>
      <c r="D707" s="115"/>
      <c r="E707" s="112"/>
      <c r="F707" s="116"/>
      <c r="G707" s="117"/>
      <c r="H707" s="117"/>
      <c r="I707" s="117"/>
      <c r="J707" s="117"/>
      <c r="K707" s="117"/>
      <c r="L707" s="117"/>
      <c r="M707" s="11"/>
      <c r="N707" s="1"/>
      <c r="O707" s="2"/>
      <c r="P707" s="3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</row>
    <row r="708" spans="1:37" ht="12.75" customHeight="1">
      <c r="A708" s="112"/>
      <c r="B708" s="113"/>
      <c r="C708" s="114"/>
      <c r="D708" s="115"/>
      <c r="E708" s="112"/>
      <c r="F708" s="116"/>
      <c r="G708" s="117"/>
      <c r="H708" s="117"/>
      <c r="I708" s="117"/>
      <c r="J708" s="117"/>
      <c r="K708" s="117"/>
      <c r="L708" s="117"/>
      <c r="M708" s="11"/>
      <c r="N708" s="1"/>
      <c r="O708" s="2"/>
      <c r="P708" s="3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</row>
    <row r="709" spans="1:37" ht="12.75" customHeight="1">
      <c r="A709" s="112"/>
      <c r="B709" s="113"/>
      <c r="C709" s="114"/>
      <c r="D709" s="115"/>
      <c r="E709" s="112"/>
      <c r="F709" s="116"/>
      <c r="G709" s="117"/>
      <c r="H709" s="117"/>
      <c r="I709" s="117"/>
      <c r="J709" s="117"/>
      <c r="K709" s="117"/>
      <c r="L709" s="117"/>
      <c r="M709" s="11"/>
      <c r="N709" s="1"/>
      <c r="O709" s="2"/>
      <c r="P709" s="3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</row>
    <row r="710" spans="1:37" ht="12.75" customHeight="1">
      <c r="A710" s="112"/>
      <c r="B710" s="113"/>
      <c r="C710" s="114"/>
      <c r="D710" s="115"/>
      <c r="E710" s="112"/>
      <c r="F710" s="116"/>
      <c r="G710" s="117"/>
      <c r="H710" s="117"/>
      <c r="I710" s="117"/>
      <c r="J710" s="117"/>
      <c r="K710" s="117"/>
      <c r="L710" s="117"/>
      <c r="M710" s="11"/>
      <c r="N710" s="1"/>
      <c r="O710" s="2"/>
      <c r="P710" s="3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</row>
    <row r="711" spans="1:37" ht="12.75" customHeight="1">
      <c r="A711" s="112"/>
      <c r="B711" s="113"/>
      <c r="C711" s="114"/>
      <c r="D711" s="115"/>
      <c r="E711" s="112"/>
      <c r="F711" s="116"/>
      <c r="G711" s="117"/>
      <c r="H711" s="117"/>
      <c r="I711" s="117"/>
      <c r="J711" s="117"/>
      <c r="K711" s="117"/>
      <c r="L711" s="117"/>
      <c r="M711" s="11"/>
      <c r="N711" s="1"/>
      <c r="O711" s="2"/>
      <c r="P711" s="3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</row>
    <row r="712" spans="1:37" ht="12.75" customHeight="1">
      <c r="A712" s="112"/>
      <c r="B712" s="113"/>
      <c r="C712" s="114"/>
      <c r="D712" s="115"/>
      <c r="E712" s="112"/>
      <c r="F712" s="116"/>
      <c r="G712" s="117"/>
      <c r="H712" s="117"/>
      <c r="I712" s="117"/>
      <c r="J712" s="117"/>
      <c r="K712" s="117"/>
      <c r="L712" s="117"/>
      <c r="M712" s="11"/>
      <c r="N712" s="1"/>
      <c r="O712" s="2"/>
      <c r="P712" s="3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</row>
    <row r="713" spans="1:37" ht="12.75" customHeight="1">
      <c r="A713" s="112"/>
      <c r="B713" s="113"/>
      <c r="C713" s="114"/>
      <c r="D713" s="115"/>
      <c r="E713" s="112"/>
      <c r="F713" s="116"/>
      <c r="G713" s="117"/>
      <c r="H713" s="117"/>
      <c r="I713" s="117"/>
      <c r="J713" s="117"/>
      <c r="K713" s="117"/>
      <c r="L713" s="117"/>
      <c r="M713" s="11"/>
      <c r="N713" s="1"/>
      <c r="O713" s="2"/>
      <c r="P713" s="3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</row>
    <row r="714" spans="1:37" ht="12.75" customHeight="1">
      <c r="A714" s="112"/>
      <c r="B714" s="113"/>
      <c r="C714" s="114"/>
      <c r="D714" s="115"/>
      <c r="E714" s="112"/>
      <c r="F714" s="116"/>
      <c r="G714" s="117"/>
      <c r="H714" s="117"/>
      <c r="I714" s="117"/>
      <c r="J714" s="117"/>
      <c r="K714" s="117"/>
      <c r="L714" s="117"/>
      <c r="M714" s="11"/>
      <c r="N714" s="1"/>
      <c r="O714" s="2"/>
      <c r="P714" s="3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</row>
    <row r="715" spans="1:37" ht="12.75" customHeight="1">
      <c r="A715" s="112"/>
      <c r="B715" s="113"/>
      <c r="C715" s="114"/>
      <c r="D715" s="115"/>
      <c r="E715" s="112"/>
      <c r="F715" s="116"/>
      <c r="G715" s="117"/>
      <c r="H715" s="117"/>
      <c r="I715" s="117"/>
      <c r="J715" s="117"/>
      <c r="K715" s="117"/>
      <c r="L715" s="117"/>
      <c r="M715" s="11"/>
      <c r="N715" s="1"/>
      <c r="O715" s="2"/>
      <c r="P715" s="3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</row>
    <row r="716" spans="1:37" ht="12.75" customHeight="1">
      <c r="A716" s="112"/>
      <c r="B716" s="113"/>
      <c r="C716" s="114"/>
      <c r="D716" s="115"/>
      <c r="E716" s="112"/>
      <c r="F716" s="116"/>
      <c r="G716" s="117"/>
      <c r="H716" s="117"/>
      <c r="I716" s="117"/>
      <c r="J716" s="117"/>
      <c r="K716" s="117"/>
      <c r="L716" s="117"/>
      <c r="M716" s="11"/>
      <c r="N716" s="1"/>
      <c r="O716" s="2"/>
      <c r="P716" s="3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</row>
    <row r="717" spans="1:37" ht="12.75" customHeight="1">
      <c r="A717" s="112"/>
      <c r="B717" s="113"/>
      <c r="C717" s="114"/>
      <c r="D717" s="115"/>
      <c r="E717" s="112"/>
      <c r="F717" s="116"/>
      <c r="G717" s="117"/>
      <c r="H717" s="117"/>
      <c r="I717" s="117"/>
      <c r="J717" s="117"/>
      <c r="K717" s="117"/>
      <c r="L717" s="117"/>
      <c r="M717" s="11"/>
      <c r="N717" s="1"/>
      <c r="O717" s="2"/>
      <c r="P717" s="3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</row>
    <row r="718" spans="1:37" ht="12.75" customHeight="1">
      <c r="A718" s="112"/>
      <c r="B718" s="113"/>
      <c r="C718" s="114"/>
      <c r="D718" s="115"/>
      <c r="E718" s="112"/>
      <c r="F718" s="116"/>
      <c r="G718" s="117"/>
      <c r="H718" s="117"/>
      <c r="I718" s="117"/>
      <c r="J718" s="117"/>
      <c r="K718" s="117"/>
      <c r="L718" s="117"/>
      <c r="M718" s="11"/>
      <c r="N718" s="1"/>
      <c r="O718" s="2"/>
      <c r="P718" s="3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</row>
    <row r="719" spans="1:37" ht="12.75" customHeight="1">
      <c r="A719" s="112"/>
      <c r="B719" s="113"/>
      <c r="C719" s="114"/>
      <c r="D719" s="115"/>
      <c r="E719" s="112"/>
      <c r="F719" s="116"/>
      <c r="G719" s="117"/>
      <c r="H719" s="117"/>
      <c r="I719" s="117"/>
      <c r="J719" s="117"/>
      <c r="K719" s="117"/>
      <c r="L719" s="117"/>
      <c r="M719" s="11"/>
      <c r="N719" s="1"/>
      <c r="O719" s="2"/>
      <c r="P719" s="3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</row>
    <row r="720" spans="1:37" ht="12.75" customHeight="1">
      <c r="A720" s="112"/>
      <c r="B720" s="113"/>
      <c r="C720" s="114"/>
      <c r="D720" s="115"/>
      <c r="E720" s="112"/>
      <c r="F720" s="116"/>
      <c r="G720" s="117"/>
      <c r="H720" s="117"/>
      <c r="I720" s="117"/>
      <c r="J720" s="117"/>
      <c r="K720" s="117"/>
      <c r="L720" s="117"/>
      <c r="M720" s="11"/>
      <c r="N720" s="1"/>
      <c r="O720" s="2"/>
      <c r="P720" s="3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</row>
    <row r="721" spans="1:37" ht="12.75" customHeight="1">
      <c r="A721" s="112"/>
      <c r="B721" s="113"/>
      <c r="C721" s="114"/>
      <c r="D721" s="115"/>
      <c r="E721" s="112"/>
      <c r="F721" s="116"/>
      <c r="G721" s="117"/>
      <c r="H721" s="117"/>
      <c r="I721" s="117"/>
      <c r="J721" s="117"/>
      <c r="K721" s="117"/>
      <c r="L721" s="117"/>
      <c r="M721" s="11"/>
      <c r="N721" s="1"/>
      <c r="O721" s="2"/>
      <c r="P721" s="3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</row>
    <row r="722" spans="1:37" ht="12.75" customHeight="1">
      <c r="A722" s="112"/>
      <c r="B722" s="113"/>
      <c r="C722" s="114"/>
      <c r="D722" s="115"/>
      <c r="E722" s="112"/>
      <c r="F722" s="116"/>
      <c r="G722" s="117"/>
      <c r="H722" s="117"/>
      <c r="I722" s="117"/>
      <c r="J722" s="117"/>
      <c r="K722" s="117"/>
      <c r="L722" s="117"/>
      <c r="M722" s="11"/>
      <c r="N722" s="1"/>
      <c r="O722" s="2"/>
      <c r="P722" s="3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</row>
    <row r="723" spans="1:37" ht="12.75" customHeight="1">
      <c r="A723" s="112"/>
      <c r="B723" s="113"/>
      <c r="C723" s="114"/>
      <c r="D723" s="115"/>
      <c r="E723" s="112"/>
      <c r="F723" s="116"/>
      <c r="G723" s="117"/>
      <c r="H723" s="117"/>
      <c r="I723" s="117"/>
      <c r="J723" s="117"/>
      <c r="K723" s="117"/>
      <c r="L723" s="117"/>
      <c r="M723" s="11"/>
      <c r="N723" s="1"/>
      <c r="O723" s="2"/>
      <c r="P723" s="3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</row>
    <row r="724" spans="1:37" ht="12.75" customHeight="1">
      <c r="A724" s="112"/>
      <c r="B724" s="113"/>
      <c r="C724" s="114"/>
      <c r="D724" s="115"/>
      <c r="E724" s="112"/>
      <c r="F724" s="116"/>
      <c r="G724" s="117"/>
      <c r="H724" s="117"/>
      <c r="I724" s="117"/>
      <c r="J724" s="117"/>
      <c r="K724" s="117"/>
      <c r="L724" s="117"/>
      <c r="M724" s="11"/>
      <c r="N724" s="1"/>
      <c r="O724" s="2"/>
      <c r="P724" s="3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</row>
    <row r="725" spans="1:37" ht="12.75" customHeight="1">
      <c r="A725" s="112"/>
      <c r="B725" s="113"/>
      <c r="C725" s="114"/>
      <c r="D725" s="115"/>
      <c r="E725" s="112"/>
      <c r="F725" s="116"/>
      <c r="G725" s="117"/>
      <c r="H725" s="117"/>
      <c r="I725" s="117"/>
      <c r="J725" s="117"/>
      <c r="K725" s="117"/>
      <c r="L725" s="117"/>
      <c r="M725" s="11"/>
      <c r="N725" s="1"/>
      <c r="O725" s="2"/>
      <c r="P725" s="3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</row>
    <row r="726" spans="1:37" ht="12.75" customHeight="1">
      <c r="A726" s="112"/>
      <c r="B726" s="113"/>
      <c r="C726" s="114"/>
      <c r="D726" s="115"/>
      <c r="E726" s="112"/>
      <c r="F726" s="116"/>
      <c r="G726" s="117"/>
      <c r="H726" s="117"/>
      <c r="I726" s="117"/>
      <c r="J726" s="117"/>
      <c r="K726" s="117"/>
      <c r="L726" s="117"/>
      <c r="M726" s="11"/>
      <c r="N726" s="1"/>
      <c r="O726" s="2"/>
      <c r="P726" s="3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</row>
    <row r="727" spans="1:37" ht="12.75" customHeight="1">
      <c r="A727" s="112"/>
      <c r="B727" s="113"/>
      <c r="C727" s="114"/>
      <c r="D727" s="115"/>
      <c r="E727" s="112"/>
      <c r="F727" s="116"/>
      <c r="G727" s="117"/>
      <c r="H727" s="117"/>
      <c r="I727" s="117"/>
      <c r="J727" s="117"/>
      <c r="K727" s="117"/>
      <c r="L727" s="117"/>
      <c r="M727" s="11"/>
      <c r="N727" s="1"/>
      <c r="O727" s="2"/>
      <c r="P727" s="3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</row>
    <row r="728" spans="1:37" ht="12.75" customHeight="1">
      <c r="A728" s="112"/>
      <c r="B728" s="113"/>
      <c r="C728" s="114"/>
      <c r="D728" s="115"/>
      <c r="E728" s="112"/>
      <c r="F728" s="116"/>
      <c r="G728" s="117"/>
      <c r="H728" s="117"/>
      <c r="I728" s="117"/>
      <c r="J728" s="117"/>
      <c r="K728" s="117"/>
      <c r="L728" s="117"/>
      <c r="M728" s="11"/>
      <c r="N728" s="1"/>
      <c r="O728" s="2"/>
      <c r="P728" s="3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</row>
    <row r="729" spans="1:37" ht="12.75" customHeight="1">
      <c r="A729" s="112"/>
      <c r="B729" s="113"/>
      <c r="C729" s="114"/>
      <c r="D729" s="115"/>
      <c r="E729" s="112"/>
      <c r="F729" s="116"/>
      <c r="G729" s="117"/>
      <c r="H729" s="117"/>
      <c r="I729" s="117"/>
      <c r="J729" s="117"/>
      <c r="K729" s="117"/>
      <c r="L729" s="117"/>
      <c r="M729" s="11"/>
      <c r="N729" s="1"/>
      <c r="O729" s="2"/>
      <c r="P729" s="3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</row>
    <row r="730" spans="1:37" ht="12.75" customHeight="1">
      <c r="A730" s="112"/>
      <c r="B730" s="113"/>
      <c r="C730" s="114"/>
      <c r="D730" s="115"/>
      <c r="E730" s="112"/>
      <c r="F730" s="116"/>
      <c r="G730" s="117"/>
      <c r="H730" s="117"/>
      <c r="I730" s="117"/>
      <c r="J730" s="117"/>
      <c r="K730" s="117"/>
      <c r="L730" s="117"/>
      <c r="M730" s="11"/>
      <c r="N730" s="1"/>
      <c r="O730" s="2"/>
      <c r="P730" s="3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</row>
    <row r="731" spans="1:37" ht="12.75" customHeight="1">
      <c r="A731" s="112"/>
      <c r="B731" s="113"/>
      <c r="C731" s="114"/>
      <c r="D731" s="115"/>
      <c r="E731" s="112"/>
      <c r="F731" s="116"/>
      <c r="G731" s="117"/>
      <c r="H731" s="117"/>
      <c r="I731" s="117"/>
      <c r="J731" s="117"/>
      <c r="K731" s="117"/>
      <c r="L731" s="117"/>
      <c r="M731" s="11"/>
      <c r="N731" s="1"/>
      <c r="O731" s="2"/>
      <c r="P731" s="3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</row>
    <row r="732" spans="1:37" ht="12.75" customHeight="1">
      <c r="A732" s="112"/>
      <c r="B732" s="113"/>
      <c r="C732" s="114"/>
      <c r="D732" s="115"/>
      <c r="E732" s="112"/>
      <c r="F732" s="116"/>
      <c r="G732" s="117"/>
      <c r="H732" s="117"/>
      <c r="I732" s="117"/>
      <c r="J732" s="117"/>
      <c r="K732" s="117"/>
      <c r="L732" s="117"/>
      <c r="M732" s="11"/>
      <c r="N732" s="1"/>
      <c r="O732" s="2"/>
      <c r="P732" s="3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</row>
    <row r="733" spans="1:37" ht="12.75" customHeight="1">
      <c r="A733" s="112"/>
      <c r="B733" s="113"/>
      <c r="C733" s="114"/>
      <c r="D733" s="115"/>
      <c r="E733" s="112"/>
      <c r="F733" s="116"/>
      <c r="G733" s="117"/>
      <c r="H733" s="117"/>
      <c r="I733" s="117"/>
      <c r="J733" s="117"/>
      <c r="K733" s="117"/>
      <c r="L733" s="117"/>
      <c r="M733" s="11"/>
      <c r="N733" s="1"/>
      <c r="O733" s="2"/>
      <c r="P733" s="3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</row>
    <row r="734" spans="1:37" ht="12.75" customHeight="1">
      <c r="A734" s="112"/>
      <c r="B734" s="113"/>
      <c r="C734" s="114"/>
      <c r="D734" s="115"/>
      <c r="E734" s="112"/>
      <c r="F734" s="116"/>
      <c r="G734" s="117"/>
      <c r="H734" s="117"/>
      <c r="I734" s="117"/>
      <c r="J734" s="117"/>
      <c r="K734" s="117"/>
      <c r="L734" s="117"/>
      <c r="M734" s="11"/>
      <c r="N734" s="1"/>
      <c r="O734" s="2"/>
      <c r="P734" s="3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</row>
    <row r="735" spans="1:37" ht="12.75" customHeight="1">
      <c r="A735" s="112"/>
      <c r="B735" s="113"/>
      <c r="C735" s="114"/>
      <c r="D735" s="115"/>
      <c r="E735" s="112"/>
      <c r="F735" s="116"/>
      <c r="G735" s="117"/>
      <c r="H735" s="117"/>
      <c r="I735" s="117"/>
      <c r="J735" s="117"/>
      <c r="K735" s="117"/>
      <c r="L735" s="117"/>
      <c r="M735" s="11"/>
      <c r="N735" s="1"/>
      <c r="O735" s="2"/>
      <c r="P735" s="3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</row>
    <row r="736" spans="1:37" ht="12.75" customHeight="1">
      <c r="A736" s="112"/>
      <c r="B736" s="113"/>
      <c r="C736" s="114"/>
      <c r="D736" s="115"/>
      <c r="E736" s="112"/>
      <c r="F736" s="116"/>
      <c r="G736" s="117"/>
      <c r="H736" s="117"/>
      <c r="I736" s="117"/>
      <c r="J736" s="117"/>
      <c r="K736" s="117"/>
      <c r="L736" s="117"/>
      <c r="M736" s="11"/>
      <c r="N736" s="1"/>
      <c r="O736" s="2"/>
      <c r="P736" s="3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</row>
    <row r="737" spans="1:37" ht="12.75" customHeight="1">
      <c r="A737" s="112"/>
      <c r="B737" s="113"/>
      <c r="C737" s="114"/>
      <c r="D737" s="115"/>
      <c r="E737" s="112"/>
      <c r="F737" s="116"/>
      <c r="G737" s="117"/>
      <c r="H737" s="117"/>
      <c r="I737" s="117"/>
      <c r="J737" s="117"/>
      <c r="K737" s="117"/>
      <c r="L737" s="117"/>
      <c r="M737" s="11"/>
      <c r="N737" s="1"/>
      <c r="O737" s="2"/>
      <c r="P737" s="3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</row>
    <row r="738" spans="1:37" ht="12.75" customHeight="1">
      <c r="A738" s="112"/>
      <c r="B738" s="113"/>
      <c r="C738" s="114"/>
      <c r="D738" s="115"/>
      <c r="E738" s="112"/>
      <c r="F738" s="116"/>
      <c r="G738" s="117"/>
      <c r="H738" s="117"/>
      <c r="I738" s="117"/>
      <c r="J738" s="117"/>
      <c r="K738" s="117"/>
      <c r="L738" s="117"/>
      <c r="M738" s="11"/>
      <c r="N738" s="1"/>
      <c r="O738" s="2"/>
      <c r="P738" s="3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</row>
    <row r="739" spans="1:37" ht="12.75" customHeight="1">
      <c r="A739" s="112"/>
      <c r="B739" s="113"/>
      <c r="C739" s="114"/>
      <c r="D739" s="115"/>
      <c r="E739" s="112"/>
      <c r="F739" s="116"/>
      <c r="G739" s="117"/>
      <c r="H739" s="117"/>
      <c r="I739" s="117"/>
      <c r="J739" s="117"/>
      <c r="K739" s="117"/>
      <c r="L739" s="117"/>
      <c r="M739" s="11"/>
      <c r="N739" s="1"/>
      <c r="O739" s="2"/>
      <c r="P739" s="3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</row>
    <row r="740" spans="1:37" ht="12.75" customHeight="1">
      <c r="A740" s="112"/>
      <c r="B740" s="113"/>
      <c r="C740" s="114"/>
      <c r="D740" s="115"/>
      <c r="E740" s="112"/>
      <c r="F740" s="116"/>
      <c r="G740" s="117"/>
      <c r="H740" s="117"/>
      <c r="I740" s="117"/>
      <c r="J740" s="117"/>
      <c r="K740" s="117"/>
      <c r="L740" s="117"/>
      <c r="M740" s="11"/>
      <c r="N740" s="1"/>
      <c r="O740" s="2"/>
      <c r="P740" s="3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</row>
    <row r="741" spans="1:37" ht="12.75" customHeight="1">
      <c r="A741" s="112"/>
      <c r="B741" s="113"/>
      <c r="C741" s="114"/>
      <c r="D741" s="115"/>
      <c r="E741" s="112"/>
      <c r="F741" s="116"/>
      <c r="G741" s="117"/>
      <c r="H741" s="117"/>
      <c r="I741" s="117"/>
      <c r="J741" s="117"/>
      <c r="K741" s="117"/>
      <c r="L741" s="117"/>
      <c r="M741" s="11"/>
      <c r="N741" s="1"/>
      <c r="O741" s="2"/>
      <c r="P741" s="3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</row>
    <row r="742" spans="1:37" ht="12.75" customHeight="1">
      <c r="A742" s="112"/>
      <c r="B742" s="113"/>
      <c r="C742" s="114"/>
      <c r="D742" s="115"/>
      <c r="E742" s="112"/>
      <c r="F742" s="116"/>
      <c r="G742" s="117"/>
      <c r="H742" s="117"/>
      <c r="I742" s="117"/>
      <c r="J742" s="117"/>
      <c r="K742" s="117"/>
      <c r="L742" s="117"/>
      <c r="M742" s="11"/>
      <c r="N742" s="1"/>
      <c r="O742" s="2"/>
      <c r="P742" s="3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</row>
    <row r="743" spans="1:37" ht="12.75" customHeight="1">
      <c r="A743" s="112"/>
      <c r="B743" s="113"/>
      <c r="C743" s="114"/>
      <c r="D743" s="115"/>
      <c r="E743" s="112"/>
      <c r="F743" s="116"/>
      <c r="G743" s="117"/>
      <c r="H743" s="117"/>
      <c r="I743" s="117"/>
      <c r="J743" s="117"/>
      <c r="K743" s="117"/>
      <c r="L743" s="117"/>
      <c r="M743" s="11"/>
      <c r="N743" s="1"/>
      <c r="O743" s="2"/>
      <c r="P743" s="3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</row>
    <row r="744" spans="1:37" ht="12.75" customHeight="1">
      <c r="A744" s="112"/>
      <c r="B744" s="113"/>
      <c r="C744" s="114"/>
      <c r="D744" s="115"/>
      <c r="E744" s="112"/>
      <c r="F744" s="116"/>
      <c r="G744" s="117"/>
      <c r="H744" s="117"/>
      <c r="I744" s="117"/>
      <c r="J744" s="117"/>
      <c r="K744" s="117"/>
      <c r="L744" s="117"/>
      <c r="M744" s="11"/>
      <c r="N744" s="1"/>
      <c r="O744" s="2"/>
      <c r="P744" s="3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</row>
    <row r="745" spans="1:37" ht="12.75" customHeight="1">
      <c r="A745" s="112"/>
      <c r="B745" s="113"/>
      <c r="C745" s="114"/>
      <c r="D745" s="115"/>
      <c r="E745" s="112"/>
      <c r="F745" s="116"/>
      <c r="G745" s="117"/>
      <c r="H745" s="117"/>
      <c r="I745" s="117"/>
      <c r="J745" s="117"/>
      <c r="K745" s="117"/>
      <c r="L745" s="117"/>
      <c r="M745" s="11"/>
      <c r="N745" s="1"/>
      <c r="O745" s="2"/>
      <c r="P745" s="3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</row>
    <row r="746" spans="1:37" ht="12.75" customHeight="1">
      <c r="A746" s="112"/>
      <c r="B746" s="113"/>
      <c r="C746" s="114"/>
      <c r="D746" s="115"/>
      <c r="E746" s="112"/>
      <c r="F746" s="116"/>
      <c r="G746" s="117"/>
      <c r="H746" s="117"/>
      <c r="I746" s="117"/>
      <c r="J746" s="117"/>
      <c r="K746" s="117"/>
      <c r="L746" s="117"/>
      <c r="M746" s="11"/>
      <c r="N746" s="1"/>
      <c r="O746" s="2"/>
      <c r="P746" s="3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</row>
    <row r="747" spans="1:37" ht="12.75" customHeight="1">
      <c r="A747" s="112"/>
      <c r="B747" s="113"/>
      <c r="C747" s="114"/>
      <c r="D747" s="115"/>
      <c r="E747" s="112"/>
      <c r="F747" s="116"/>
      <c r="G747" s="117"/>
      <c r="H747" s="117"/>
      <c r="I747" s="117"/>
      <c r="J747" s="117"/>
      <c r="K747" s="117"/>
      <c r="L747" s="117"/>
      <c r="M747" s="11"/>
      <c r="N747" s="1"/>
      <c r="O747" s="2"/>
      <c r="P747" s="3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</row>
    <row r="748" spans="1:37" ht="12.75" customHeight="1">
      <c r="A748" s="112"/>
      <c r="B748" s="113"/>
      <c r="C748" s="114"/>
      <c r="D748" s="115"/>
      <c r="E748" s="112"/>
      <c r="F748" s="116"/>
      <c r="G748" s="117"/>
      <c r="H748" s="117"/>
      <c r="I748" s="117"/>
      <c r="J748" s="117"/>
      <c r="K748" s="117"/>
      <c r="L748" s="117"/>
      <c r="M748" s="11"/>
      <c r="N748" s="1"/>
      <c r="O748" s="2"/>
      <c r="P748" s="3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</row>
    <row r="749" spans="1:37" ht="12.75" customHeight="1">
      <c r="A749" s="112"/>
      <c r="B749" s="113"/>
      <c r="C749" s="114"/>
      <c r="D749" s="115"/>
      <c r="E749" s="112"/>
      <c r="F749" s="116"/>
      <c r="G749" s="117"/>
      <c r="H749" s="117"/>
      <c r="I749" s="117"/>
      <c r="J749" s="117"/>
      <c r="K749" s="117"/>
      <c r="L749" s="117"/>
      <c r="M749" s="11"/>
      <c r="N749" s="1"/>
      <c r="O749" s="2"/>
      <c r="P749" s="3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</row>
    <row r="750" spans="1:37" ht="12.75" customHeight="1">
      <c r="A750" s="112"/>
      <c r="B750" s="113"/>
      <c r="C750" s="114"/>
      <c r="D750" s="115"/>
      <c r="E750" s="112"/>
      <c r="F750" s="116"/>
      <c r="G750" s="117"/>
      <c r="H750" s="117"/>
      <c r="I750" s="117"/>
      <c r="J750" s="117"/>
      <c r="K750" s="117"/>
      <c r="L750" s="117"/>
      <c r="M750" s="11"/>
      <c r="N750" s="1"/>
      <c r="O750" s="2"/>
      <c r="P750" s="3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</row>
    <row r="751" spans="1:37" ht="12.75" customHeight="1">
      <c r="A751" s="112"/>
      <c r="B751" s="113"/>
      <c r="C751" s="114"/>
      <c r="D751" s="115"/>
      <c r="E751" s="112"/>
      <c r="F751" s="116"/>
      <c r="G751" s="117"/>
      <c r="H751" s="117"/>
      <c r="I751" s="117"/>
      <c r="J751" s="117"/>
      <c r="K751" s="117"/>
      <c r="L751" s="117"/>
      <c r="M751" s="11"/>
      <c r="N751" s="1"/>
      <c r="O751" s="2"/>
      <c r="P751" s="3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</row>
    <row r="752" spans="1:37" ht="12.75" customHeight="1">
      <c r="A752" s="112"/>
      <c r="B752" s="113"/>
      <c r="C752" s="114"/>
      <c r="D752" s="115"/>
      <c r="E752" s="112"/>
      <c r="F752" s="116"/>
      <c r="G752" s="117"/>
      <c r="H752" s="117"/>
      <c r="I752" s="117"/>
      <c r="J752" s="117"/>
      <c r="K752" s="117"/>
      <c r="L752" s="117"/>
      <c r="M752" s="11"/>
      <c r="N752" s="1"/>
      <c r="O752" s="2"/>
      <c r="P752" s="3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</row>
    <row r="753" spans="1:37" ht="12.75" customHeight="1">
      <c r="A753" s="112"/>
      <c r="B753" s="113"/>
      <c r="C753" s="114"/>
      <c r="D753" s="115"/>
      <c r="E753" s="112"/>
      <c r="F753" s="116"/>
      <c r="G753" s="117"/>
      <c r="H753" s="117"/>
      <c r="I753" s="117"/>
      <c r="J753" s="117"/>
      <c r="K753" s="117"/>
      <c r="L753" s="117"/>
      <c r="M753" s="11"/>
      <c r="N753" s="1"/>
      <c r="O753" s="2"/>
      <c r="P753" s="3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</row>
    <row r="754" spans="1:37" ht="12.75" customHeight="1">
      <c r="A754" s="112"/>
      <c r="B754" s="113"/>
      <c r="C754" s="114"/>
      <c r="D754" s="115"/>
      <c r="E754" s="112"/>
      <c r="F754" s="116"/>
      <c r="G754" s="117"/>
      <c r="H754" s="117"/>
      <c r="I754" s="117"/>
      <c r="J754" s="117"/>
      <c r="K754" s="117"/>
      <c r="L754" s="117"/>
      <c r="M754" s="11"/>
      <c r="N754" s="1"/>
      <c r="O754" s="2"/>
      <c r="P754" s="3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</row>
    <row r="755" spans="1:37" ht="12.75" customHeight="1">
      <c r="A755" s="112"/>
      <c r="B755" s="113"/>
      <c r="C755" s="114"/>
      <c r="D755" s="115"/>
      <c r="E755" s="112"/>
      <c r="F755" s="116"/>
      <c r="G755" s="117"/>
      <c r="H755" s="117"/>
      <c r="I755" s="117"/>
      <c r="J755" s="117"/>
      <c r="K755" s="117"/>
      <c r="L755" s="117"/>
      <c r="M755" s="11"/>
      <c r="N755" s="1"/>
      <c r="O755" s="2"/>
      <c r="P755" s="3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</row>
    <row r="756" spans="1:37" ht="12.75" customHeight="1">
      <c r="A756" s="112"/>
      <c r="B756" s="113"/>
      <c r="C756" s="114"/>
      <c r="D756" s="115"/>
      <c r="E756" s="112"/>
      <c r="F756" s="116"/>
      <c r="G756" s="117"/>
      <c r="H756" s="117"/>
      <c r="I756" s="117"/>
      <c r="J756" s="117"/>
      <c r="K756" s="117"/>
      <c r="L756" s="117"/>
      <c r="M756" s="11"/>
      <c r="N756" s="1"/>
      <c r="O756" s="2"/>
      <c r="P756" s="3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</row>
    <row r="757" spans="1:37" ht="12.75" customHeight="1">
      <c r="A757" s="112"/>
      <c r="B757" s="113"/>
      <c r="C757" s="114"/>
      <c r="D757" s="115"/>
      <c r="E757" s="112"/>
      <c r="F757" s="116"/>
      <c r="G757" s="117"/>
      <c r="H757" s="117"/>
      <c r="I757" s="117"/>
      <c r="J757" s="117"/>
      <c r="K757" s="117"/>
      <c r="L757" s="117"/>
      <c r="M757" s="11"/>
      <c r="N757" s="1"/>
      <c r="O757" s="2"/>
      <c r="P757" s="3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</row>
    <row r="758" spans="1:37" ht="12.75" customHeight="1">
      <c r="A758" s="112"/>
      <c r="B758" s="113"/>
      <c r="C758" s="114"/>
      <c r="D758" s="115"/>
      <c r="E758" s="112"/>
      <c r="F758" s="116"/>
      <c r="G758" s="117"/>
      <c r="H758" s="117"/>
      <c r="I758" s="117"/>
      <c r="J758" s="117"/>
      <c r="K758" s="117"/>
      <c r="L758" s="117"/>
      <c r="M758" s="11"/>
      <c r="N758" s="1"/>
      <c r="O758" s="2"/>
      <c r="P758" s="3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</row>
    <row r="759" spans="1:37" ht="12.75" customHeight="1">
      <c r="A759" s="112"/>
      <c r="B759" s="113"/>
      <c r="C759" s="114"/>
      <c r="D759" s="115"/>
      <c r="E759" s="112"/>
      <c r="F759" s="116"/>
      <c r="G759" s="117"/>
      <c r="H759" s="117"/>
      <c r="I759" s="117"/>
      <c r="J759" s="117"/>
      <c r="K759" s="117"/>
      <c r="L759" s="117"/>
      <c r="M759" s="11"/>
      <c r="N759" s="1"/>
      <c r="O759" s="2"/>
      <c r="P759" s="3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</row>
    <row r="760" spans="1:37" ht="12.75" customHeight="1">
      <c r="A760" s="112"/>
      <c r="B760" s="113"/>
      <c r="C760" s="114"/>
      <c r="D760" s="115"/>
      <c r="E760" s="112"/>
      <c r="F760" s="116"/>
      <c r="G760" s="117"/>
      <c r="H760" s="117"/>
      <c r="I760" s="117"/>
      <c r="J760" s="117"/>
      <c r="K760" s="117"/>
      <c r="L760" s="117"/>
      <c r="M760" s="11"/>
      <c r="N760" s="1"/>
      <c r="O760" s="2"/>
      <c r="P760" s="3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</row>
    <row r="761" spans="1:37" ht="12.75" customHeight="1">
      <c r="A761" s="112"/>
      <c r="B761" s="113"/>
      <c r="C761" s="114"/>
      <c r="D761" s="115"/>
      <c r="E761" s="112"/>
      <c r="F761" s="116"/>
      <c r="G761" s="117"/>
      <c r="H761" s="117"/>
      <c r="I761" s="117"/>
      <c r="J761" s="117"/>
      <c r="K761" s="117"/>
      <c r="L761" s="117"/>
      <c r="M761" s="11"/>
      <c r="N761" s="1"/>
      <c r="O761" s="2"/>
      <c r="P761" s="3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</row>
    <row r="762" spans="1:37" ht="12.75" customHeight="1">
      <c r="A762" s="112"/>
      <c r="B762" s="113"/>
      <c r="C762" s="114"/>
      <c r="D762" s="115"/>
      <c r="E762" s="112"/>
      <c r="F762" s="116"/>
      <c r="G762" s="117"/>
      <c r="H762" s="117"/>
      <c r="I762" s="117"/>
      <c r="J762" s="117"/>
      <c r="K762" s="117"/>
      <c r="L762" s="117"/>
      <c r="M762" s="11"/>
      <c r="N762" s="1"/>
      <c r="O762" s="2"/>
      <c r="P762" s="3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</row>
    <row r="763" spans="1:37" ht="12.75" customHeight="1">
      <c r="A763" s="112"/>
      <c r="B763" s="113"/>
      <c r="C763" s="114"/>
      <c r="D763" s="115"/>
      <c r="E763" s="112"/>
      <c r="F763" s="116"/>
      <c r="G763" s="117"/>
      <c r="H763" s="117"/>
      <c r="I763" s="117"/>
      <c r="J763" s="117"/>
      <c r="K763" s="117"/>
      <c r="L763" s="117"/>
      <c r="M763" s="11"/>
      <c r="N763" s="1"/>
      <c r="O763" s="2"/>
      <c r="P763" s="3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</row>
    <row r="764" spans="1:37" ht="12.75" customHeight="1">
      <c r="A764" s="112"/>
      <c r="B764" s="113"/>
      <c r="C764" s="114"/>
      <c r="D764" s="115"/>
      <c r="E764" s="112"/>
      <c r="F764" s="116"/>
      <c r="G764" s="117"/>
      <c r="H764" s="117"/>
      <c r="I764" s="117"/>
      <c r="J764" s="117"/>
      <c r="K764" s="117"/>
      <c r="L764" s="117"/>
      <c r="M764" s="11"/>
      <c r="N764" s="1"/>
      <c r="O764" s="2"/>
      <c r="P764" s="3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</row>
    <row r="765" spans="1:37" ht="12.75" customHeight="1">
      <c r="A765" s="112"/>
      <c r="B765" s="113"/>
      <c r="C765" s="114"/>
      <c r="D765" s="115"/>
      <c r="E765" s="112"/>
      <c r="F765" s="116"/>
      <c r="G765" s="117"/>
      <c r="H765" s="117"/>
      <c r="I765" s="117"/>
      <c r="J765" s="117"/>
      <c r="K765" s="117"/>
      <c r="L765" s="117"/>
      <c r="M765" s="11"/>
      <c r="N765" s="1"/>
      <c r="O765" s="2"/>
      <c r="P765" s="3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</row>
    <row r="766" spans="1:37" ht="12.75" customHeight="1">
      <c r="A766" s="112"/>
      <c r="B766" s="113"/>
      <c r="C766" s="114"/>
      <c r="D766" s="115"/>
      <c r="E766" s="112"/>
      <c r="F766" s="116"/>
      <c r="G766" s="117"/>
      <c r="H766" s="117"/>
      <c r="I766" s="117"/>
      <c r="J766" s="117"/>
      <c r="K766" s="117"/>
      <c r="L766" s="117"/>
      <c r="M766" s="11"/>
      <c r="N766" s="1"/>
      <c r="O766" s="2"/>
      <c r="P766" s="3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</row>
    <row r="767" spans="1:37" ht="12.75" customHeight="1">
      <c r="A767" s="112"/>
      <c r="B767" s="113"/>
      <c r="C767" s="114"/>
      <c r="D767" s="115"/>
      <c r="E767" s="112"/>
      <c r="F767" s="116"/>
      <c r="G767" s="117"/>
      <c r="H767" s="117"/>
      <c r="I767" s="117"/>
      <c r="J767" s="117"/>
      <c r="K767" s="117"/>
      <c r="L767" s="117"/>
      <c r="M767" s="11"/>
      <c r="N767" s="1"/>
      <c r="O767" s="2"/>
      <c r="P767" s="3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</row>
    <row r="768" spans="1:37" ht="12.75" customHeight="1">
      <c r="A768" s="112"/>
      <c r="B768" s="113"/>
      <c r="C768" s="114"/>
      <c r="D768" s="115"/>
      <c r="E768" s="112"/>
      <c r="F768" s="116"/>
      <c r="G768" s="117"/>
      <c r="H768" s="117"/>
      <c r="I768" s="117"/>
      <c r="J768" s="117"/>
      <c r="K768" s="117"/>
      <c r="L768" s="117"/>
      <c r="M768" s="11"/>
      <c r="N768" s="1"/>
      <c r="O768" s="2"/>
      <c r="P768" s="3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</row>
    <row r="769" spans="1:37" ht="12.75" customHeight="1">
      <c r="A769" s="112"/>
      <c r="B769" s="113"/>
      <c r="C769" s="114"/>
      <c r="D769" s="115"/>
      <c r="E769" s="112"/>
      <c r="F769" s="116"/>
      <c r="G769" s="117"/>
      <c r="H769" s="117"/>
      <c r="I769" s="117"/>
      <c r="J769" s="117"/>
      <c r="K769" s="117"/>
      <c r="L769" s="117"/>
      <c r="M769" s="11"/>
      <c r="N769" s="1"/>
      <c r="O769" s="2"/>
      <c r="P769" s="3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</row>
    <row r="770" spans="1:37" ht="12.75" customHeight="1">
      <c r="A770" s="112"/>
      <c r="B770" s="113"/>
      <c r="C770" s="114"/>
      <c r="D770" s="115"/>
      <c r="E770" s="112"/>
      <c r="F770" s="116"/>
      <c r="G770" s="117"/>
      <c r="H770" s="117"/>
      <c r="I770" s="117"/>
      <c r="J770" s="117"/>
      <c r="K770" s="117"/>
      <c r="L770" s="117"/>
      <c r="M770" s="11"/>
      <c r="N770" s="1"/>
      <c r="O770" s="2"/>
      <c r="P770" s="3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</row>
    <row r="771" spans="1:37" ht="12.75" customHeight="1">
      <c r="A771" s="112"/>
      <c r="B771" s="113"/>
      <c r="C771" s="114"/>
      <c r="D771" s="115"/>
      <c r="E771" s="112"/>
      <c r="F771" s="116"/>
      <c r="G771" s="117"/>
      <c r="H771" s="117"/>
      <c r="I771" s="117"/>
      <c r="J771" s="117"/>
      <c r="K771" s="117"/>
      <c r="L771" s="117"/>
      <c r="M771" s="11"/>
      <c r="N771" s="1"/>
      <c r="O771" s="2"/>
      <c r="P771" s="3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</row>
    <row r="772" spans="1:37" ht="12.75" customHeight="1">
      <c r="A772" s="112"/>
      <c r="B772" s="113"/>
      <c r="C772" s="114"/>
      <c r="D772" s="115"/>
      <c r="E772" s="112"/>
      <c r="F772" s="116"/>
      <c r="G772" s="117"/>
      <c r="H772" s="117"/>
      <c r="I772" s="117"/>
      <c r="J772" s="117"/>
      <c r="K772" s="117"/>
      <c r="L772" s="117"/>
      <c r="M772" s="11"/>
      <c r="N772" s="1"/>
      <c r="O772" s="2"/>
      <c r="P772" s="3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</row>
    <row r="773" spans="1:37" ht="12.75" customHeight="1">
      <c r="A773" s="112"/>
      <c r="B773" s="113"/>
      <c r="C773" s="114"/>
      <c r="D773" s="115"/>
      <c r="E773" s="112"/>
      <c r="F773" s="116"/>
      <c r="G773" s="117"/>
      <c r="H773" s="117"/>
      <c r="I773" s="117"/>
      <c r="J773" s="117"/>
      <c r="K773" s="117"/>
      <c r="L773" s="117"/>
      <c r="M773" s="11"/>
      <c r="N773" s="1"/>
      <c r="O773" s="2"/>
      <c r="P773" s="3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</row>
    <row r="774" spans="1:37" ht="12.75" customHeight="1">
      <c r="A774" s="112"/>
      <c r="B774" s="113"/>
      <c r="C774" s="114"/>
      <c r="D774" s="115"/>
      <c r="E774" s="112"/>
      <c r="F774" s="116"/>
      <c r="G774" s="117"/>
      <c r="H774" s="117"/>
      <c r="I774" s="117"/>
      <c r="J774" s="117"/>
      <c r="K774" s="117"/>
      <c r="L774" s="117"/>
      <c r="M774" s="11"/>
      <c r="N774" s="1"/>
      <c r="O774" s="2"/>
      <c r="P774" s="3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</row>
    <row r="775" spans="1:37" ht="12.75" customHeight="1">
      <c r="A775" s="112"/>
      <c r="B775" s="113"/>
      <c r="C775" s="114"/>
      <c r="D775" s="115"/>
      <c r="E775" s="112"/>
      <c r="F775" s="116"/>
      <c r="G775" s="117"/>
      <c r="H775" s="117"/>
      <c r="I775" s="117"/>
      <c r="J775" s="117"/>
      <c r="K775" s="117"/>
      <c r="L775" s="117"/>
      <c r="M775" s="11"/>
      <c r="N775" s="1"/>
      <c r="O775" s="2"/>
      <c r="P775" s="3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</row>
  </sheetData>
  <mergeCells count="27">
    <mergeCell ref="A16:M16"/>
    <mergeCell ref="B17:D17"/>
    <mergeCell ref="A100:M100"/>
    <mergeCell ref="A427:M427"/>
    <mergeCell ref="A1:M1"/>
    <mergeCell ref="A2:M2"/>
    <mergeCell ref="C3:C9"/>
    <mergeCell ref="D3:G3"/>
    <mergeCell ref="D4:G4"/>
    <mergeCell ref="D5:G5"/>
    <mergeCell ref="A10:M10"/>
    <mergeCell ref="F11:F12"/>
    <mergeCell ref="B14:D14"/>
    <mergeCell ref="G11:I11"/>
    <mergeCell ref="J11:L11"/>
    <mergeCell ref="M11:M12"/>
    <mergeCell ref="A13:M13"/>
    <mergeCell ref="A11:A12"/>
    <mergeCell ref="B11:B12"/>
    <mergeCell ref="C11:C12"/>
    <mergeCell ref="D11:D12"/>
    <mergeCell ref="E11:E12"/>
    <mergeCell ref="D6:G6"/>
    <mergeCell ref="D7:G7"/>
    <mergeCell ref="D8:G8"/>
    <mergeCell ref="D9:G9"/>
    <mergeCell ref="A3:A9"/>
  </mergeCells>
  <pageMargins left="0.25" right="0.25" top="0.75" bottom="0.75" header="0" footer="0"/>
  <pageSetup paperSize="9" fitToHeight="0" orientation="landscape"/>
  <headerFooter>
    <oddFooter>&amp;R&amp;P</oddFooter>
  </headerFooter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FF"/>
    <pageSetUpPr fitToPage="1"/>
  </sheetPr>
  <dimension ref="A1:AI970"/>
  <sheetViews>
    <sheetView showGridLines="0" workbookViewId="0">
      <selection activeCell="D9" sqref="D9:G9"/>
    </sheetView>
  </sheetViews>
  <sheetFormatPr defaultColWidth="14.42578125" defaultRowHeight="15" customHeight="1"/>
  <cols>
    <col min="1" max="1" width="6.5703125" customWidth="1"/>
    <col min="2" max="2" width="23.7109375" customWidth="1"/>
    <col min="3" max="3" width="13.42578125" customWidth="1"/>
    <col min="4" max="4" width="43" customWidth="1"/>
    <col min="5" max="5" width="9.7109375" customWidth="1"/>
    <col min="6" max="6" width="8.140625" customWidth="1"/>
    <col min="8" max="8" width="13.85546875" customWidth="1"/>
    <col min="9" max="9" width="12.42578125" customWidth="1"/>
    <col min="10" max="12" width="15.28515625" customWidth="1"/>
    <col min="13" max="13" width="14.7109375" customWidth="1"/>
    <col min="14" max="14" width="17.7109375" customWidth="1"/>
    <col min="15" max="15" width="14.85546875" customWidth="1"/>
    <col min="16" max="35" width="8.7109375" customWidth="1"/>
  </cols>
  <sheetData>
    <row r="1" spans="1:35" ht="12.75" customHeight="1">
      <c r="A1" s="277"/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44"/>
      <c r="N1" s="2"/>
      <c r="O1" s="3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75" customHeight="1">
      <c r="A2" s="266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8"/>
      <c r="M2" s="44"/>
      <c r="N2" s="2"/>
      <c r="O2" s="3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>
      <c r="A3" s="246"/>
      <c r="B3" s="4"/>
      <c r="C3" s="269"/>
      <c r="D3" s="270" t="s">
        <v>1</v>
      </c>
      <c r="E3" s="267"/>
      <c r="F3" s="267"/>
      <c r="G3" s="268"/>
      <c r="H3" s="5"/>
      <c r="I3" s="5"/>
      <c r="J3" s="5"/>
      <c r="K3" s="5"/>
      <c r="L3" s="118"/>
      <c r="M3" s="44"/>
      <c r="N3" s="2"/>
      <c r="O3" s="3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75" customHeight="1">
      <c r="A4" s="247"/>
      <c r="B4" s="4"/>
      <c r="C4" s="247"/>
      <c r="D4" s="241" t="s">
        <v>2</v>
      </c>
      <c r="E4" s="242"/>
      <c r="F4" s="242"/>
      <c r="G4" s="243"/>
      <c r="H4" s="5"/>
      <c r="I4" s="5"/>
      <c r="J4" s="5"/>
      <c r="K4" s="8"/>
      <c r="L4" s="119"/>
      <c r="M4" s="91"/>
      <c r="N4" s="11"/>
      <c r="O4" s="120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2.75" customHeight="1">
      <c r="A5" s="247"/>
      <c r="B5" s="4"/>
      <c r="C5" s="247"/>
      <c r="D5" s="271" t="s">
        <v>4</v>
      </c>
      <c r="E5" s="242"/>
      <c r="F5" s="242"/>
      <c r="G5" s="243"/>
      <c r="H5" s="5"/>
      <c r="I5" s="5"/>
      <c r="J5" s="5"/>
      <c r="K5" s="8"/>
      <c r="L5" s="119"/>
      <c r="M5" s="92"/>
      <c r="N5" s="12"/>
      <c r="O5" s="3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2.75">
      <c r="A6" s="247"/>
      <c r="B6" s="4"/>
      <c r="C6" s="247"/>
      <c r="D6" s="241" t="s">
        <v>6</v>
      </c>
      <c r="E6" s="242"/>
      <c r="F6" s="242"/>
      <c r="G6" s="243"/>
      <c r="H6" s="13"/>
      <c r="I6" s="13"/>
      <c r="J6" s="13"/>
      <c r="K6" s="14"/>
      <c r="L6" s="121"/>
      <c r="M6" s="44"/>
      <c r="N6" s="2"/>
      <c r="O6" s="3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3.5" customHeight="1">
      <c r="A7" s="247"/>
      <c r="B7" s="4"/>
      <c r="C7" s="247"/>
      <c r="D7" s="241"/>
      <c r="E7" s="242"/>
      <c r="F7" s="242"/>
      <c r="G7" s="243"/>
      <c r="H7" s="13"/>
      <c r="I7" s="13"/>
      <c r="J7" s="13"/>
      <c r="K7" s="14"/>
      <c r="L7" s="121"/>
      <c r="M7" s="122"/>
      <c r="N7" s="17"/>
      <c r="O7" s="18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>
      <c r="A8" s="247"/>
      <c r="B8" s="4"/>
      <c r="C8" s="247"/>
      <c r="D8" s="244"/>
      <c r="E8" s="242"/>
      <c r="F8" s="242"/>
      <c r="G8" s="243"/>
      <c r="H8" s="5"/>
      <c r="I8" s="5"/>
      <c r="J8" s="5"/>
      <c r="K8" s="5"/>
      <c r="L8" s="123"/>
      <c r="M8" s="44"/>
      <c r="N8" s="2"/>
      <c r="O8" s="2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27.75" customHeight="1">
      <c r="A9" s="248"/>
      <c r="B9" s="4"/>
      <c r="C9" s="248"/>
      <c r="D9" s="245"/>
      <c r="E9" s="242"/>
      <c r="F9" s="242"/>
      <c r="G9" s="242"/>
      <c r="H9" s="5"/>
      <c r="I9" s="5"/>
      <c r="J9" s="5"/>
      <c r="K9" s="5"/>
      <c r="L9" s="8"/>
      <c r="M9" s="44"/>
      <c r="N9" s="2"/>
      <c r="O9" s="3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ht="12.75" customHeight="1">
      <c r="A10" s="258"/>
      <c r="B10" s="250"/>
      <c r="C10" s="250"/>
      <c r="D10" s="250"/>
      <c r="E10" s="250"/>
      <c r="F10" s="250"/>
      <c r="G10" s="250"/>
      <c r="H10" s="250"/>
      <c r="I10" s="250"/>
      <c r="J10" s="250"/>
      <c r="K10" s="250"/>
      <c r="L10" s="259"/>
      <c r="M10" s="44"/>
      <c r="N10" s="2"/>
      <c r="O10" s="3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 ht="12.75">
      <c r="A11" s="278" t="s">
        <v>9</v>
      </c>
      <c r="B11" s="280" t="s">
        <v>10</v>
      </c>
      <c r="C11" s="281" t="s">
        <v>11</v>
      </c>
      <c r="D11" s="282" t="s">
        <v>12</v>
      </c>
      <c r="E11" s="278" t="s">
        <v>13</v>
      </c>
      <c r="F11" s="283" t="s">
        <v>14</v>
      </c>
      <c r="G11" s="272" t="s">
        <v>15</v>
      </c>
      <c r="H11" s="273"/>
      <c r="I11" s="273"/>
      <c r="J11" s="272" t="s">
        <v>16</v>
      </c>
      <c r="K11" s="273"/>
      <c r="L11" s="273"/>
      <c r="M11" s="125"/>
      <c r="N11" s="26"/>
      <c r="O11" s="27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</row>
    <row r="12" spans="1:35" ht="12.75" customHeight="1">
      <c r="A12" s="279"/>
      <c r="B12" s="279"/>
      <c r="C12" s="279"/>
      <c r="D12" s="279"/>
      <c r="E12" s="279"/>
      <c r="F12" s="279"/>
      <c r="G12" s="126" t="s">
        <v>18</v>
      </c>
      <c r="H12" s="126" t="s">
        <v>19</v>
      </c>
      <c r="I12" s="126" t="s">
        <v>20</v>
      </c>
      <c r="J12" s="126" t="s">
        <v>21</v>
      </c>
      <c r="K12" s="126" t="s">
        <v>19</v>
      </c>
      <c r="L12" s="124" t="s">
        <v>20</v>
      </c>
      <c r="M12" s="125"/>
      <c r="N12" s="26"/>
      <c r="O12" s="27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</row>
    <row r="13" spans="1:35" ht="16.5" customHeight="1">
      <c r="A13" s="274" t="s">
        <v>334</v>
      </c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2"/>
      <c r="M13" s="44"/>
      <c r="N13" s="127"/>
      <c r="O13" s="128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</row>
    <row r="14" spans="1:35" ht="12.75">
      <c r="A14" s="130" t="s">
        <v>335</v>
      </c>
      <c r="B14" s="275" t="s">
        <v>101</v>
      </c>
      <c r="C14" s="256"/>
      <c r="D14" s="276"/>
      <c r="E14" s="131" t="s">
        <v>13</v>
      </c>
      <c r="F14" s="132"/>
      <c r="G14" s="133"/>
      <c r="H14" s="133"/>
      <c r="I14" s="133"/>
      <c r="J14" s="134">
        <f t="shared" ref="J14:L14" si="0">SUM(J15:J17)</f>
        <v>2692.3638460000002</v>
      </c>
      <c r="K14" s="134">
        <f t="shared" si="0"/>
        <v>67.512656000000007</v>
      </c>
      <c r="L14" s="134">
        <f t="shared" si="0"/>
        <v>2759.8765020000001</v>
      </c>
      <c r="M14" s="31"/>
      <c r="N14" s="45"/>
      <c r="O14" s="33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</row>
    <row r="15" spans="1:35" ht="51">
      <c r="A15" s="135" t="s">
        <v>24</v>
      </c>
      <c r="B15" s="136" t="s">
        <v>103</v>
      </c>
      <c r="C15" s="137" t="s">
        <v>336</v>
      </c>
      <c r="D15" s="136" t="s">
        <v>103</v>
      </c>
      <c r="E15" s="135" t="s">
        <v>13</v>
      </c>
      <c r="F15" s="138">
        <v>1</v>
      </c>
      <c r="G15" s="139">
        <v>2664</v>
      </c>
      <c r="H15" s="139">
        <v>0</v>
      </c>
      <c r="I15" s="139">
        <f t="shared" ref="I15:I17" si="1">G15+H15</f>
        <v>2664</v>
      </c>
      <c r="J15" s="139">
        <f t="shared" ref="J15:J17" si="2">F15*G15</f>
        <v>2664</v>
      </c>
      <c r="K15" s="139">
        <f t="shared" ref="K15:K17" si="3">F15*H15</f>
        <v>0</v>
      </c>
      <c r="L15" s="139">
        <f t="shared" ref="L15:L17" si="4">F15*I15</f>
        <v>2664</v>
      </c>
      <c r="M15" s="31"/>
      <c r="N15" s="127"/>
      <c r="O15" s="128"/>
      <c r="P15" s="129"/>
      <c r="Q15" s="129"/>
      <c r="R15" s="129"/>
      <c r="S15" s="129"/>
      <c r="T15" s="129"/>
      <c r="U15" s="129"/>
      <c r="V15" s="129"/>
      <c r="W15" s="129"/>
      <c r="X15" s="129"/>
      <c r="Y15" s="129"/>
      <c r="Z15" s="129"/>
      <c r="AA15" s="129"/>
      <c r="AB15" s="129"/>
      <c r="AC15" s="129"/>
      <c r="AD15" s="129"/>
      <c r="AE15" s="129"/>
      <c r="AF15" s="129"/>
      <c r="AG15" s="129"/>
      <c r="AH15" s="129"/>
      <c r="AI15" s="129"/>
    </row>
    <row r="16" spans="1:35" ht="12.75">
      <c r="A16" s="135" t="s">
        <v>337</v>
      </c>
      <c r="B16" s="136" t="s">
        <v>338</v>
      </c>
      <c r="C16" s="137" t="s">
        <v>339</v>
      </c>
      <c r="D16" s="140" t="s">
        <v>340</v>
      </c>
      <c r="E16" s="135" t="s">
        <v>27</v>
      </c>
      <c r="F16" s="138">
        <v>1.5233000000000001</v>
      </c>
      <c r="G16" s="139">
        <v>9.31</v>
      </c>
      <c r="H16" s="139">
        <v>25.1</v>
      </c>
      <c r="I16" s="139">
        <f t="shared" si="1"/>
        <v>34.410000000000004</v>
      </c>
      <c r="J16" s="139">
        <f t="shared" si="2"/>
        <v>14.181923000000001</v>
      </c>
      <c r="K16" s="139">
        <f t="shared" si="3"/>
        <v>38.234830000000002</v>
      </c>
      <c r="L16" s="139">
        <f t="shared" si="4"/>
        <v>52.416753000000007</v>
      </c>
      <c r="M16" s="44"/>
      <c r="N16" s="45"/>
      <c r="O16" s="33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</row>
    <row r="17" spans="1:35" ht="25.5">
      <c r="A17" s="135" t="s">
        <v>341</v>
      </c>
      <c r="B17" s="136" t="s">
        <v>342</v>
      </c>
      <c r="C17" s="137" t="s">
        <v>343</v>
      </c>
      <c r="D17" s="140" t="s">
        <v>344</v>
      </c>
      <c r="E17" s="135" t="s">
        <v>27</v>
      </c>
      <c r="F17" s="138">
        <v>1.5233000000000001</v>
      </c>
      <c r="G17" s="139">
        <v>9.31</v>
      </c>
      <c r="H17" s="139">
        <v>19.22</v>
      </c>
      <c r="I17" s="139">
        <f t="shared" si="1"/>
        <v>28.53</v>
      </c>
      <c r="J17" s="139">
        <f t="shared" si="2"/>
        <v>14.181923000000001</v>
      </c>
      <c r="K17" s="139">
        <f t="shared" si="3"/>
        <v>29.277826000000001</v>
      </c>
      <c r="L17" s="139">
        <f t="shared" si="4"/>
        <v>43.459749000000002</v>
      </c>
      <c r="M17" s="44"/>
      <c r="N17" s="141"/>
      <c r="O17" s="142"/>
      <c r="P17" s="142"/>
      <c r="Q17" s="14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</row>
    <row r="18" spans="1:35" ht="15.75" customHeight="1">
      <c r="A18" s="143"/>
      <c r="B18" s="144"/>
      <c r="C18" s="145"/>
      <c r="D18" s="146"/>
      <c r="E18" s="143"/>
      <c r="F18" s="109"/>
      <c r="G18" s="92"/>
      <c r="H18" s="92"/>
      <c r="I18" s="147"/>
      <c r="J18" s="110"/>
      <c r="K18" s="110"/>
      <c r="L18" s="110"/>
      <c r="M18" s="44"/>
      <c r="N18" s="45"/>
      <c r="O18" s="33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</row>
    <row r="19" spans="1:35" ht="12.75">
      <c r="A19" s="130" t="s">
        <v>345</v>
      </c>
      <c r="B19" s="275" t="s">
        <v>105</v>
      </c>
      <c r="C19" s="256"/>
      <c r="D19" s="276"/>
      <c r="E19" s="131" t="s">
        <v>13</v>
      </c>
      <c r="F19" s="132"/>
      <c r="G19" s="133"/>
      <c r="H19" s="133"/>
      <c r="I19" s="133"/>
      <c r="J19" s="134">
        <f t="shared" ref="J19:L19" si="5">SUM(J20:J22)</f>
        <v>408.62</v>
      </c>
      <c r="K19" s="134">
        <f t="shared" si="5"/>
        <v>44.32</v>
      </c>
      <c r="L19" s="134">
        <f t="shared" si="5"/>
        <v>452.94000000000005</v>
      </c>
      <c r="M19" s="31"/>
      <c r="N19" s="45"/>
      <c r="O19" s="33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</row>
    <row r="20" spans="1:35" ht="25.5">
      <c r="A20" s="135" t="s">
        <v>24</v>
      </c>
      <c r="B20" s="136" t="s">
        <v>105</v>
      </c>
      <c r="C20" s="137" t="s">
        <v>346</v>
      </c>
      <c r="D20" s="136" t="s">
        <v>347</v>
      </c>
      <c r="E20" s="135" t="s">
        <v>13</v>
      </c>
      <c r="F20" s="138">
        <v>1</v>
      </c>
      <c r="G20" s="139">
        <v>390</v>
      </c>
      <c r="H20" s="139">
        <v>0</v>
      </c>
      <c r="I20" s="139">
        <f t="shared" ref="I20:I22" si="6">G20+H20</f>
        <v>390</v>
      </c>
      <c r="J20" s="139">
        <f t="shared" ref="J20:J22" si="7">F20*G20</f>
        <v>390</v>
      </c>
      <c r="K20" s="139">
        <f t="shared" ref="K20:K22" si="8">F20*H20</f>
        <v>0</v>
      </c>
      <c r="L20" s="139">
        <f t="shared" ref="L20:L22" si="9">F20*I20</f>
        <v>390</v>
      </c>
      <c r="M20" s="31"/>
      <c r="N20" s="127"/>
      <c r="O20" s="128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</row>
    <row r="21" spans="1:35" ht="12.75">
      <c r="A21" s="135" t="s">
        <v>337</v>
      </c>
      <c r="B21" s="136" t="s">
        <v>338</v>
      </c>
      <c r="C21" s="137" t="s">
        <v>339</v>
      </c>
      <c r="D21" s="140" t="s">
        <v>340</v>
      </c>
      <c r="E21" s="135" t="s">
        <v>27</v>
      </c>
      <c r="F21" s="138">
        <v>1</v>
      </c>
      <c r="G21" s="139">
        <v>9.31</v>
      </c>
      <c r="H21" s="139">
        <v>25.1</v>
      </c>
      <c r="I21" s="139">
        <f t="shared" si="6"/>
        <v>34.410000000000004</v>
      </c>
      <c r="J21" s="139">
        <f t="shared" si="7"/>
        <v>9.31</v>
      </c>
      <c r="K21" s="139">
        <f t="shared" si="8"/>
        <v>25.1</v>
      </c>
      <c r="L21" s="139">
        <f t="shared" si="9"/>
        <v>34.410000000000004</v>
      </c>
      <c r="M21" s="44"/>
      <c r="N21" s="45"/>
      <c r="O21" s="33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</row>
    <row r="22" spans="1:35" ht="25.5">
      <c r="A22" s="135" t="s">
        <v>341</v>
      </c>
      <c r="B22" s="136" t="s">
        <v>342</v>
      </c>
      <c r="C22" s="137" t="s">
        <v>343</v>
      </c>
      <c r="D22" s="140" t="s">
        <v>344</v>
      </c>
      <c r="E22" s="135" t="s">
        <v>27</v>
      </c>
      <c r="F22" s="138">
        <v>1</v>
      </c>
      <c r="G22" s="139">
        <v>9.31</v>
      </c>
      <c r="H22" s="139">
        <v>19.22</v>
      </c>
      <c r="I22" s="139">
        <f t="shared" si="6"/>
        <v>28.53</v>
      </c>
      <c r="J22" s="139">
        <f t="shared" si="7"/>
        <v>9.31</v>
      </c>
      <c r="K22" s="139">
        <f t="shared" si="8"/>
        <v>19.22</v>
      </c>
      <c r="L22" s="139">
        <f t="shared" si="9"/>
        <v>28.53</v>
      </c>
      <c r="M22" s="44"/>
      <c r="N22" s="141"/>
      <c r="O22" s="142"/>
      <c r="P22" s="142"/>
      <c r="Q22" s="14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</row>
    <row r="23" spans="1:35" ht="15.75" customHeight="1">
      <c r="A23" s="143"/>
      <c r="B23" s="144"/>
      <c r="C23" s="145"/>
      <c r="D23" s="146"/>
      <c r="E23" s="143"/>
      <c r="F23" s="109"/>
      <c r="G23" s="92"/>
      <c r="H23" s="92"/>
      <c r="I23" s="147"/>
      <c r="J23" s="110"/>
      <c r="K23" s="110"/>
      <c r="L23" s="110"/>
      <c r="M23" s="44"/>
      <c r="N23" s="45"/>
      <c r="O23" s="33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</row>
    <row r="24" spans="1:35" ht="12.75">
      <c r="A24" s="130" t="s">
        <v>348</v>
      </c>
      <c r="B24" s="275" t="s">
        <v>186</v>
      </c>
      <c r="C24" s="256"/>
      <c r="D24" s="276"/>
      <c r="E24" s="131" t="s">
        <v>13</v>
      </c>
      <c r="F24" s="132"/>
      <c r="G24" s="133"/>
      <c r="H24" s="133"/>
      <c r="I24" s="133"/>
      <c r="J24" s="134">
        <f t="shared" ref="J24:L24" si="10">SUM(J25:J27)</f>
        <v>68.455207999999999</v>
      </c>
      <c r="K24" s="134">
        <f t="shared" si="10"/>
        <v>11.009088</v>
      </c>
      <c r="L24" s="134">
        <f t="shared" si="10"/>
        <v>79.46429599999999</v>
      </c>
      <c r="M24" s="31"/>
      <c r="N24" s="45"/>
      <c r="O24" s="33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  <row r="25" spans="1:35" ht="38.25">
      <c r="A25" s="135" t="s">
        <v>24</v>
      </c>
      <c r="B25" s="136" t="s">
        <v>186</v>
      </c>
      <c r="C25" s="137" t="s">
        <v>349</v>
      </c>
      <c r="D25" s="136" t="s">
        <v>188</v>
      </c>
      <c r="E25" s="135" t="s">
        <v>13</v>
      </c>
      <c r="F25" s="138">
        <v>1</v>
      </c>
      <c r="G25" s="139">
        <v>63.83</v>
      </c>
      <c r="H25" s="139">
        <v>0</v>
      </c>
      <c r="I25" s="139">
        <f t="shared" ref="I25:I27" si="11">G25+H25</f>
        <v>63.83</v>
      </c>
      <c r="J25" s="139">
        <f t="shared" ref="J25:J27" si="12">F25*G25</f>
        <v>63.83</v>
      </c>
      <c r="K25" s="139">
        <f t="shared" ref="K25:K27" si="13">F25*H25</f>
        <v>0</v>
      </c>
      <c r="L25" s="139">
        <f t="shared" ref="L25:L27" si="14">F25*I25</f>
        <v>63.83</v>
      </c>
      <c r="M25" s="31"/>
      <c r="N25" s="127"/>
      <c r="O25" s="128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29"/>
      <c r="AD25" s="129"/>
      <c r="AE25" s="129"/>
      <c r="AF25" s="129"/>
      <c r="AG25" s="129"/>
      <c r="AH25" s="129"/>
      <c r="AI25" s="129"/>
    </row>
    <row r="26" spans="1:35" ht="12.75">
      <c r="A26" s="135" t="s">
        <v>337</v>
      </c>
      <c r="B26" s="136" t="s">
        <v>338</v>
      </c>
      <c r="C26" s="137" t="s">
        <v>339</v>
      </c>
      <c r="D26" s="140" t="s">
        <v>340</v>
      </c>
      <c r="E26" s="135" t="s">
        <v>27</v>
      </c>
      <c r="F26" s="138">
        <v>0.24840000000000001</v>
      </c>
      <c r="G26" s="139">
        <v>9.31</v>
      </c>
      <c r="H26" s="139">
        <v>25.1</v>
      </c>
      <c r="I26" s="139">
        <f t="shared" si="11"/>
        <v>34.410000000000004</v>
      </c>
      <c r="J26" s="139">
        <f t="shared" si="12"/>
        <v>2.3126040000000003</v>
      </c>
      <c r="K26" s="139">
        <f t="shared" si="13"/>
        <v>6.2348400000000002</v>
      </c>
      <c r="L26" s="139">
        <f t="shared" si="14"/>
        <v>8.5474440000000005</v>
      </c>
      <c r="M26" s="44"/>
      <c r="N26" s="45"/>
      <c r="O26" s="33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</row>
    <row r="27" spans="1:35" ht="25.5">
      <c r="A27" s="135" t="s">
        <v>341</v>
      </c>
      <c r="B27" s="136" t="s">
        <v>342</v>
      </c>
      <c r="C27" s="137" t="s">
        <v>343</v>
      </c>
      <c r="D27" s="140" t="s">
        <v>344</v>
      </c>
      <c r="E27" s="135" t="s">
        <v>27</v>
      </c>
      <c r="F27" s="138">
        <v>0.24840000000000001</v>
      </c>
      <c r="G27" s="139">
        <v>9.31</v>
      </c>
      <c r="H27" s="139">
        <v>19.22</v>
      </c>
      <c r="I27" s="139">
        <f t="shared" si="11"/>
        <v>28.53</v>
      </c>
      <c r="J27" s="139">
        <f t="shared" si="12"/>
        <v>2.3126040000000003</v>
      </c>
      <c r="K27" s="139">
        <f t="shared" si="13"/>
        <v>4.774248</v>
      </c>
      <c r="L27" s="139">
        <f t="shared" si="14"/>
        <v>7.0868520000000004</v>
      </c>
      <c r="M27" s="44"/>
      <c r="N27" s="141"/>
      <c r="O27" s="142"/>
      <c r="P27" s="142"/>
      <c r="Q27" s="14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</row>
    <row r="28" spans="1:35" ht="15.75" customHeight="1">
      <c r="A28" s="143"/>
      <c r="B28" s="144"/>
      <c r="C28" s="145"/>
      <c r="D28" s="146"/>
      <c r="E28" s="143"/>
      <c r="F28" s="109"/>
      <c r="G28" s="92"/>
      <c r="H28" s="92"/>
      <c r="I28" s="147"/>
      <c r="J28" s="110"/>
      <c r="K28" s="110"/>
      <c r="L28" s="110"/>
      <c r="M28" s="44"/>
      <c r="N28" s="45"/>
      <c r="O28" s="33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</row>
    <row r="29" spans="1:35" ht="12.75">
      <c r="A29" s="130" t="s">
        <v>350</v>
      </c>
      <c r="B29" s="275" t="s">
        <v>220</v>
      </c>
      <c r="C29" s="256"/>
      <c r="D29" s="276"/>
      <c r="E29" s="131" t="s">
        <v>13</v>
      </c>
      <c r="F29" s="132"/>
      <c r="G29" s="133"/>
      <c r="H29" s="133"/>
      <c r="I29" s="133"/>
      <c r="J29" s="134">
        <f t="shared" ref="J29:L29" si="15">SUM(J30:J32)</f>
        <v>286.62</v>
      </c>
      <c r="K29" s="134">
        <f t="shared" si="15"/>
        <v>44.32</v>
      </c>
      <c r="L29" s="134">
        <f t="shared" si="15"/>
        <v>330.94000000000005</v>
      </c>
      <c r="M29" s="31"/>
      <c r="N29" s="45"/>
      <c r="O29" s="33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</row>
    <row r="30" spans="1:35" ht="89.25">
      <c r="A30" s="135" t="s">
        <v>24</v>
      </c>
      <c r="B30" s="136" t="s">
        <v>220</v>
      </c>
      <c r="C30" s="137" t="s">
        <v>351</v>
      </c>
      <c r="D30" s="136" t="s">
        <v>222</v>
      </c>
      <c r="E30" s="135" t="s">
        <v>13</v>
      </c>
      <c r="F30" s="138">
        <v>1</v>
      </c>
      <c r="G30" s="139">
        <v>268</v>
      </c>
      <c r="H30" s="139">
        <v>0</v>
      </c>
      <c r="I30" s="139">
        <f t="shared" ref="I30:I32" si="16">G30+H30</f>
        <v>268</v>
      </c>
      <c r="J30" s="139">
        <f t="shared" ref="J30:J32" si="17">F30*G30</f>
        <v>268</v>
      </c>
      <c r="K30" s="139">
        <f t="shared" ref="K30:K32" si="18">F30*H30</f>
        <v>0</v>
      </c>
      <c r="L30" s="139">
        <f t="shared" ref="L30:L32" si="19">F30*I30</f>
        <v>268</v>
      </c>
      <c r="M30" s="31"/>
      <c r="N30" s="127"/>
      <c r="O30" s="128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</row>
    <row r="31" spans="1:35" ht="12.75">
      <c r="A31" s="135" t="s">
        <v>337</v>
      </c>
      <c r="B31" s="136" t="s">
        <v>338</v>
      </c>
      <c r="C31" s="137" t="s">
        <v>339</v>
      </c>
      <c r="D31" s="140" t="s">
        <v>340</v>
      </c>
      <c r="E31" s="135" t="s">
        <v>27</v>
      </c>
      <c r="F31" s="138">
        <v>1</v>
      </c>
      <c r="G31" s="139">
        <v>9.31</v>
      </c>
      <c r="H31" s="139">
        <v>25.1</v>
      </c>
      <c r="I31" s="139">
        <f t="shared" si="16"/>
        <v>34.410000000000004</v>
      </c>
      <c r="J31" s="139">
        <f t="shared" si="17"/>
        <v>9.31</v>
      </c>
      <c r="K31" s="139">
        <f t="shared" si="18"/>
        <v>25.1</v>
      </c>
      <c r="L31" s="139">
        <f t="shared" si="19"/>
        <v>34.410000000000004</v>
      </c>
      <c r="M31" s="44"/>
      <c r="N31" s="45"/>
      <c r="O31" s="33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</row>
    <row r="32" spans="1:35" ht="25.5">
      <c r="A32" s="135" t="s">
        <v>341</v>
      </c>
      <c r="B32" s="136" t="s">
        <v>342</v>
      </c>
      <c r="C32" s="137" t="s">
        <v>343</v>
      </c>
      <c r="D32" s="140" t="s">
        <v>344</v>
      </c>
      <c r="E32" s="135" t="s">
        <v>27</v>
      </c>
      <c r="F32" s="138">
        <v>1</v>
      </c>
      <c r="G32" s="139">
        <v>9.31</v>
      </c>
      <c r="H32" s="139">
        <v>19.22</v>
      </c>
      <c r="I32" s="139">
        <f t="shared" si="16"/>
        <v>28.53</v>
      </c>
      <c r="J32" s="139">
        <f t="shared" si="17"/>
        <v>9.31</v>
      </c>
      <c r="K32" s="139">
        <f t="shared" si="18"/>
        <v>19.22</v>
      </c>
      <c r="L32" s="139">
        <f t="shared" si="19"/>
        <v>28.53</v>
      </c>
      <c r="M32" s="44"/>
      <c r="N32" s="141"/>
      <c r="O32" s="142"/>
      <c r="P32" s="142"/>
      <c r="Q32" s="14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</row>
    <row r="33" spans="1:35" ht="12.75">
      <c r="A33" s="148"/>
      <c r="B33" s="149"/>
      <c r="C33" s="150"/>
      <c r="D33" s="151"/>
      <c r="E33" s="148"/>
      <c r="F33" s="152"/>
      <c r="G33" s="153"/>
      <c r="H33" s="153"/>
      <c r="I33" s="153"/>
      <c r="J33" s="153"/>
      <c r="K33" s="153"/>
      <c r="L33" s="153"/>
      <c r="M33" s="44"/>
      <c r="N33" s="141"/>
      <c r="O33" s="142"/>
      <c r="P33" s="142"/>
      <c r="Q33" s="14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</row>
    <row r="34" spans="1:35" ht="12.75">
      <c r="A34" s="130" t="s">
        <v>352</v>
      </c>
      <c r="B34" s="275" t="s">
        <v>236</v>
      </c>
      <c r="C34" s="256"/>
      <c r="D34" s="276"/>
      <c r="E34" s="131" t="s">
        <v>13</v>
      </c>
      <c r="F34" s="132"/>
      <c r="G34" s="133"/>
      <c r="H34" s="133"/>
      <c r="I34" s="133"/>
      <c r="J34" s="134">
        <f t="shared" ref="J34:L34" si="20">SUM(J35:J36)</f>
        <v>3339.27</v>
      </c>
      <c r="K34" s="134">
        <f t="shared" si="20"/>
        <v>163.95</v>
      </c>
      <c r="L34" s="134">
        <f t="shared" si="20"/>
        <v>3503.2200000000003</v>
      </c>
      <c r="M34" s="31"/>
      <c r="N34" s="45"/>
      <c r="O34" s="33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</row>
    <row r="35" spans="1:35" ht="25.5">
      <c r="A35" s="135" t="s">
        <v>24</v>
      </c>
      <c r="B35" s="136" t="s">
        <v>236</v>
      </c>
      <c r="C35" s="137" t="s">
        <v>353</v>
      </c>
      <c r="D35" s="136" t="s">
        <v>354</v>
      </c>
      <c r="E35" s="135" t="s">
        <v>13</v>
      </c>
      <c r="F35" s="138">
        <v>1</v>
      </c>
      <c r="G35" s="139">
        <v>2781.27</v>
      </c>
      <c r="H35" s="139">
        <v>0</v>
      </c>
      <c r="I35" s="139">
        <f t="shared" ref="I35:I36" si="21">G35+H35</f>
        <v>2781.27</v>
      </c>
      <c r="J35" s="139">
        <f t="shared" ref="J35:J36" si="22">F35*G35</f>
        <v>2781.27</v>
      </c>
      <c r="K35" s="139">
        <f t="shared" ref="K35:K36" si="23">F35*H35</f>
        <v>0</v>
      </c>
      <c r="L35" s="139">
        <f t="shared" ref="L35:L36" si="24">F35*I35</f>
        <v>2781.27</v>
      </c>
      <c r="M35" s="31"/>
      <c r="N35" s="127"/>
      <c r="O35" s="128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</row>
    <row r="36" spans="1:35" ht="63.75">
      <c r="A36" s="135" t="s">
        <v>337</v>
      </c>
      <c r="B36" s="136" t="s">
        <v>355</v>
      </c>
      <c r="C36" s="137" t="s">
        <v>356</v>
      </c>
      <c r="D36" s="140" t="s">
        <v>357</v>
      </c>
      <c r="E36" s="135" t="s">
        <v>13</v>
      </c>
      <c r="F36" s="138">
        <v>1</v>
      </c>
      <c r="G36" s="139">
        <v>558</v>
      </c>
      <c r="H36" s="139">
        <v>163.95</v>
      </c>
      <c r="I36" s="139">
        <f t="shared" si="21"/>
        <v>721.95</v>
      </c>
      <c r="J36" s="139">
        <f t="shared" si="22"/>
        <v>558</v>
      </c>
      <c r="K36" s="139">
        <f t="shared" si="23"/>
        <v>163.95</v>
      </c>
      <c r="L36" s="139">
        <f t="shared" si="24"/>
        <v>721.95</v>
      </c>
      <c r="M36" s="44"/>
      <c r="N36" s="45"/>
      <c r="O36" s="33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</row>
    <row r="37" spans="1:35" ht="15.75" customHeight="1">
      <c r="A37" s="154"/>
      <c r="B37" s="155"/>
      <c r="C37" s="156"/>
      <c r="D37" s="157"/>
      <c r="E37" s="154"/>
      <c r="F37" s="158"/>
      <c r="G37" s="159"/>
      <c r="H37" s="159"/>
      <c r="I37" s="159"/>
      <c r="J37" s="159"/>
      <c r="K37" s="159"/>
      <c r="L37" s="160"/>
      <c r="M37" s="44"/>
      <c r="N37" s="127"/>
      <c r="O37" s="128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29"/>
      <c r="AC37" s="129"/>
      <c r="AD37" s="129"/>
      <c r="AE37" s="129"/>
      <c r="AF37" s="129"/>
      <c r="AG37" s="129"/>
      <c r="AH37" s="129"/>
      <c r="AI37" s="129"/>
    </row>
    <row r="38" spans="1:35" ht="15.75" customHeight="1">
      <c r="A38" s="161"/>
      <c r="B38" s="162"/>
      <c r="C38" s="163"/>
      <c r="D38" s="164"/>
      <c r="E38" s="161"/>
      <c r="F38" s="165"/>
      <c r="G38" s="166"/>
      <c r="H38" s="166"/>
      <c r="I38" s="166"/>
      <c r="J38" s="166"/>
      <c r="K38" s="166"/>
      <c r="L38" s="167"/>
      <c r="M38" s="44"/>
      <c r="N38" s="127"/>
      <c r="O38" s="128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29"/>
      <c r="AD38" s="129"/>
      <c r="AE38" s="129"/>
      <c r="AF38" s="129"/>
      <c r="AG38" s="129"/>
      <c r="AH38" s="129"/>
      <c r="AI38" s="129"/>
    </row>
    <row r="39" spans="1:35" ht="15.75" customHeight="1">
      <c r="A39" s="161"/>
      <c r="B39" s="162"/>
      <c r="C39" s="163"/>
      <c r="D39" s="164"/>
      <c r="E39" s="161"/>
      <c r="F39" s="165"/>
      <c r="G39" s="166"/>
      <c r="H39" s="166"/>
      <c r="I39" s="166"/>
      <c r="J39" s="166"/>
      <c r="K39" s="166"/>
      <c r="L39" s="167"/>
      <c r="M39" s="44"/>
      <c r="N39" s="127"/>
      <c r="O39" s="128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  <c r="AH39" s="129"/>
      <c r="AI39" s="129"/>
    </row>
    <row r="40" spans="1:35" ht="15.75" customHeight="1">
      <c r="A40" s="161"/>
      <c r="B40" s="162"/>
      <c r="C40" s="163"/>
      <c r="D40" s="164"/>
      <c r="E40" s="161"/>
      <c r="F40" s="165"/>
      <c r="G40" s="166"/>
      <c r="H40" s="166"/>
      <c r="I40" s="166"/>
      <c r="J40" s="166"/>
      <c r="K40" s="166"/>
      <c r="L40" s="167"/>
      <c r="M40" s="44"/>
      <c r="N40" s="127"/>
      <c r="O40" s="128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29"/>
      <c r="AH40" s="129"/>
      <c r="AI40" s="129"/>
    </row>
    <row r="41" spans="1:35" ht="15.75" customHeight="1">
      <c r="A41" s="161"/>
      <c r="B41" s="162"/>
      <c r="C41" s="163"/>
      <c r="D41" s="164"/>
      <c r="E41" s="161"/>
      <c r="F41" s="165"/>
      <c r="G41" s="166"/>
      <c r="H41" s="166"/>
      <c r="I41" s="166"/>
      <c r="J41" s="166"/>
      <c r="K41" s="166"/>
      <c r="L41" s="167"/>
      <c r="M41" s="44"/>
      <c r="N41" s="127"/>
      <c r="O41" s="128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29"/>
      <c r="AB41" s="129"/>
      <c r="AC41" s="129"/>
      <c r="AD41" s="129"/>
      <c r="AE41" s="129"/>
      <c r="AF41" s="129"/>
      <c r="AG41" s="129"/>
      <c r="AH41" s="129"/>
      <c r="AI41" s="129"/>
    </row>
    <row r="42" spans="1:35" ht="15.75" customHeight="1">
      <c r="A42" s="161"/>
      <c r="B42" s="162"/>
      <c r="C42" s="163"/>
      <c r="D42" s="164"/>
      <c r="E42" s="161"/>
      <c r="F42" s="165"/>
      <c r="G42" s="166"/>
      <c r="H42" s="166"/>
      <c r="I42" s="166"/>
      <c r="J42" s="166"/>
      <c r="K42" s="166"/>
      <c r="L42" s="167"/>
      <c r="M42" s="44"/>
      <c r="N42" s="127"/>
      <c r="O42" s="128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129"/>
      <c r="AB42" s="129"/>
      <c r="AC42" s="129"/>
      <c r="AD42" s="129"/>
      <c r="AE42" s="129"/>
      <c r="AF42" s="129"/>
      <c r="AG42" s="129"/>
      <c r="AH42" s="129"/>
      <c r="AI42" s="129"/>
    </row>
    <row r="43" spans="1:35" ht="15.75" customHeight="1">
      <c r="A43" s="161"/>
      <c r="B43" s="162"/>
      <c r="C43" s="163"/>
      <c r="D43" s="164"/>
      <c r="E43" s="161"/>
      <c r="F43" s="165"/>
      <c r="G43" s="166"/>
      <c r="H43" s="166"/>
      <c r="I43" s="166"/>
      <c r="J43" s="166"/>
      <c r="K43" s="166"/>
      <c r="L43" s="167"/>
      <c r="M43" s="44"/>
      <c r="N43" s="127"/>
      <c r="O43" s="128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  <c r="AB43" s="129"/>
      <c r="AC43" s="129"/>
      <c r="AD43" s="129"/>
      <c r="AE43" s="129"/>
      <c r="AF43" s="129"/>
      <c r="AG43" s="129"/>
      <c r="AH43" s="129"/>
      <c r="AI43" s="129"/>
    </row>
    <row r="44" spans="1:35" ht="15.75" customHeight="1">
      <c r="A44" s="161"/>
      <c r="B44" s="162"/>
      <c r="C44" s="163"/>
      <c r="D44" s="164"/>
      <c r="E44" s="161"/>
      <c r="F44" s="165"/>
      <c r="G44" s="166"/>
      <c r="H44" s="166"/>
      <c r="I44" s="166"/>
      <c r="J44" s="166"/>
      <c r="K44" s="166"/>
      <c r="L44" s="167"/>
      <c r="M44" s="44"/>
      <c r="N44" s="127"/>
      <c r="O44" s="128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  <c r="AB44" s="129"/>
      <c r="AC44" s="129"/>
      <c r="AD44" s="129"/>
      <c r="AE44" s="129"/>
      <c r="AF44" s="129"/>
      <c r="AG44" s="129"/>
      <c r="AH44" s="129"/>
      <c r="AI44" s="129"/>
    </row>
    <row r="45" spans="1:35" ht="15.75" customHeight="1">
      <c r="A45" s="161"/>
      <c r="B45" s="162"/>
      <c r="C45" s="163"/>
      <c r="D45" s="164"/>
      <c r="E45" s="161"/>
      <c r="F45" s="165"/>
      <c r="G45" s="166"/>
      <c r="H45" s="166"/>
      <c r="I45" s="166"/>
      <c r="J45" s="166"/>
      <c r="K45" s="166"/>
      <c r="L45" s="167"/>
      <c r="M45" s="44"/>
      <c r="N45" s="127"/>
      <c r="O45" s="128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29"/>
      <c r="AC45" s="129"/>
      <c r="AD45" s="129"/>
      <c r="AE45" s="129"/>
      <c r="AF45" s="129"/>
      <c r="AG45" s="129"/>
      <c r="AH45" s="129"/>
      <c r="AI45" s="129"/>
    </row>
    <row r="46" spans="1:35" ht="15.75" customHeight="1">
      <c r="A46" s="161"/>
      <c r="B46" s="162"/>
      <c r="C46" s="163"/>
      <c r="D46" s="164"/>
      <c r="E46" s="161"/>
      <c r="F46" s="165"/>
      <c r="G46" s="166"/>
      <c r="H46" s="166"/>
      <c r="I46" s="166"/>
      <c r="J46" s="166"/>
      <c r="K46" s="166"/>
      <c r="L46" s="167"/>
      <c r="M46" s="44"/>
      <c r="N46" s="127"/>
      <c r="O46" s="128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29"/>
      <c r="AC46" s="129"/>
      <c r="AD46" s="129"/>
      <c r="AE46" s="129"/>
      <c r="AF46" s="129"/>
      <c r="AG46" s="129"/>
      <c r="AH46" s="129"/>
      <c r="AI46" s="129"/>
    </row>
    <row r="47" spans="1:35" ht="15.75" customHeight="1">
      <c r="A47" s="161"/>
      <c r="B47" s="162"/>
      <c r="C47" s="163"/>
      <c r="D47" s="164"/>
      <c r="E47" s="161"/>
      <c r="F47" s="165"/>
      <c r="G47" s="166"/>
      <c r="H47" s="166"/>
      <c r="I47" s="166"/>
      <c r="J47" s="166"/>
      <c r="K47" s="166"/>
      <c r="L47" s="167"/>
      <c r="M47" s="44"/>
      <c r="N47" s="127"/>
      <c r="O47" s="128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</row>
    <row r="48" spans="1:35" ht="15.75" customHeight="1">
      <c r="A48" s="161"/>
      <c r="B48" s="162"/>
      <c r="C48" s="163"/>
      <c r="D48" s="164"/>
      <c r="E48" s="161"/>
      <c r="F48" s="165"/>
      <c r="G48" s="166"/>
      <c r="H48" s="166"/>
      <c r="I48" s="166"/>
      <c r="J48" s="166"/>
      <c r="K48" s="166"/>
      <c r="L48" s="167"/>
      <c r="M48" s="44"/>
      <c r="N48" s="127"/>
      <c r="O48" s="128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  <c r="AA48" s="129"/>
      <c r="AB48" s="129"/>
      <c r="AC48" s="129"/>
      <c r="AD48" s="129"/>
      <c r="AE48" s="129"/>
      <c r="AF48" s="129"/>
      <c r="AG48" s="129"/>
      <c r="AH48" s="129"/>
      <c r="AI48" s="129"/>
    </row>
    <row r="49" spans="1:35" ht="15.75" customHeight="1">
      <c r="A49" s="161"/>
      <c r="B49" s="162"/>
      <c r="C49" s="163"/>
      <c r="D49" s="164"/>
      <c r="E49" s="161"/>
      <c r="F49" s="165"/>
      <c r="G49" s="166"/>
      <c r="H49" s="166"/>
      <c r="I49" s="166"/>
      <c r="J49" s="166"/>
      <c r="K49" s="166"/>
      <c r="L49" s="167"/>
      <c r="M49" s="44"/>
      <c r="N49" s="127"/>
      <c r="O49" s="128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  <c r="AA49" s="129"/>
      <c r="AB49" s="129"/>
      <c r="AC49" s="129"/>
      <c r="AD49" s="129"/>
      <c r="AE49" s="129"/>
      <c r="AF49" s="129"/>
      <c r="AG49" s="129"/>
      <c r="AH49" s="129"/>
      <c r="AI49" s="129"/>
    </row>
    <row r="50" spans="1:35" ht="15.75" customHeight="1">
      <c r="A50" s="161"/>
      <c r="B50" s="162"/>
      <c r="C50" s="163"/>
      <c r="D50" s="164"/>
      <c r="E50" s="161"/>
      <c r="F50" s="165"/>
      <c r="G50" s="166"/>
      <c r="H50" s="166"/>
      <c r="I50" s="166"/>
      <c r="J50" s="166"/>
      <c r="K50" s="166"/>
      <c r="L50" s="167"/>
      <c r="M50" s="44"/>
      <c r="N50" s="127"/>
      <c r="O50" s="128"/>
      <c r="P50" s="129"/>
      <c r="Q50" s="129"/>
      <c r="R50" s="129"/>
      <c r="S50" s="129"/>
      <c r="T50" s="129"/>
      <c r="U50" s="129"/>
      <c r="V50" s="129"/>
      <c r="W50" s="129"/>
      <c r="X50" s="129"/>
      <c r="Y50" s="129"/>
      <c r="Z50" s="129"/>
      <c r="AA50" s="129"/>
      <c r="AB50" s="129"/>
      <c r="AC50" s="129"/>
      <c r="AD50" s="129"/>
      <c r="AE50" s="129"/>
      <c r="AF50" s="129"/>
      <c r="AG50" s="129"/>
      <c r="AH50" s="129"/>
      <c r="AI50" s="129"/>
    </row>
    <row r="51" spans="1:35" ht="15.75" customHeight="1">
      <c r="A51" s="161"/>
      <c r="B51" s="162"/>
      <c r="C51" s="163"/>
      <c r="D51" s="164"/>
      <c r="E51" s="161"/>
      <c r="F51" s="165"/>
      <c r="G51" s="166"/>
      <c r="H51" s="166"/>
      <c r="I51" s="166"/>
      <c r="J51" s="166"/>
      <c r="K51" s="166"/>
      <c r="L51" s="167"/>
      <c r="M51" s="44"/>
      <c r="N51" s="127"/>
      <c r="O51" s="128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29"/>
      <c r="AG51" s="129"/>
      <c r="AH51" s="129"/>
      <c r="AI51" s="129"/>
    </row>
    <row r="52" spans="1:35" ht="15.75" customHeight="1">
      <c r="A52" s="161"/>
      <c r="B52" s="162"/>
      <c r="C52" s="163"/>
      <c r="D52" s="164"/>
      <c r="E52" s="161"/>
      <c r="F52" s="165"/>
      <c r="G52" s="166"/>
      <c r="H52" s="166"/>
      <c r="I52" s="166"/>
      <c r="J52" s="166"/>
      <c r="K52" s="166"/>
      <c r="L52" s="167"/>
      <c r="M52" s="44"/>
      <c r="N52" s="127"/>
      <c r="O52" s="128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29"/>
      <c r="AC52" s="129"/>
      <c r="AD52" s="129"/>
      <c r="AE52" s="129"/>
      <c r="AF52" s="129"/>
      <c r="AG52" s="129"/>
      <c r="AH52" s="129"/>
      <c r="AI52" s="129"/>
    </row>
    <row r="53" spans="1:35" ht="15.75" customHeight="1">
      <c r="A53" s="161"/>
      <c r="B53" s="162"/>
      <c r="C53" s="163"/>
      <c r="D53" s="164"/>
      <c r="E53" s="161"/>
      <c r="F53" s="165"/>
      <c r="G53" s="166"/>
      <c r="H53" s="166"/>
      <c r="I53" s="166"/>
      <c r="J53" s="166"/>
      <c r="K53" s="166"/>
      <c r="L53" s="167"/>
      <c r="M53" s="44"/>
      <c r="N53" s="127"/>
      <c r="O53" s="128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29"/>
      <c r="AE53" s="129"/>
      <c r="AF53" s="129"/>
      <c r="AG53" s="129"/>
      <c r="AH53" s="129"/>
      <c r="AI53" s="129"/>
    </row>
    <row r="54" spans="1:35" ht="15.75" customHeight="1">
      <c r="A54" s="161"/>
      <c r="B54" s="162"/>
      <c r="C54" s="163"/>
      <c r="D54" s="164"/>
      <c r="E54" s="161"/>
      <c r="F54" s="165"/>
      <c r="G54" s="166"/>
      <c r="H54" s="166"/>
      <c r="I54" s="166"/>
      <c r="J54" s="166"/>
      <c r="K54" s="166"/>
      <c r="L54" s="167"/>
      <c r="M54" s="44"/>
      <c r="N54" s="127"/>
      <c r="O54" s="128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29"/>
      <c r="AG54" s="129"/>
      <c r="AH54" s="129"/>
      <c r="AI54" s="129"/>
    </row>
    <row r="55" spans="1:35" ht="15.75" customHeight="1">
      <c r="A55" s="161"/>
      <c r="B55" s="162"/>
      <c r="C55" s="163"/>
      <c r="D55" s="164"/>
      <c r="E55" s="161"/>
      <c r="F55" s="165"/>
      <c r="G55" s="166"/>
      <c r="H55" s="166"/>
      <c r="I55" s="166"/>
      <c r="J55" s="166"/>
      <c r="K55" s="166"/>
      <c r="L55" s="167"/>
      <c r="M55" s="44"/>
      <c r="N55" s="127"/>
      <c r="O55" s="128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129"/>
      <c r="AA55" s="129"/>
      <c r="AB55" s="129"/>
      <c r="AC55" s="129"/>
      <c r="AD55" s="129"/>
      <c r="AE55" s="129"/>
      <c r="AF55" s="129"/>
      <c r="AG55" s="129"/>
      <c r="AH55" s="129"/>
      <c r="AI55" s="129"/>
    </row>
    <row r="56" spans="1:35" ht="15.75" customHeight="1">
      <c r="A56" s="161"/>
      <c r="B56" s="162"/>
      <c r="C56" s="163"/>
      <c r="D56" s="164"/>
      <c r="E56" s="161"/>
      <c r="F56" s="165"/>
      <c r="G56" s="166"/>
      <c r="H56" s="166"/>
      <c r="I56" s="166"/>
      <c r="J56" s="166"/>
      <c r="K56" s="166"/>
      <c r="L56" s="167"/>
      <c r="M56" s="44"/>
      <c r="N56" s="127"/>
      <c r="O56" s="128"/>
      <c r="P56" s="129"/>
      <c r="Q56" s="129"/>
      <c r="R56" s="129"/>
      <c r="S56" s="129"/>
      <c r="T56" s="129"/>
      <c r="U56" s="129"/>
      <c r="V56" s="129"/>
      <c r="W56" s="129"/>
      <c r="X56" s="129"/>
      <c r="Y56" s="129"/>
      <c r="Z56" s="129"/>
      <c r="AA56" s="129"/>
      <c r="AB56" s="129"/>
      <c r="AC56" s="129"/>
      <c r="AD56" s="129"/>
      <c r="AE56" s="129"/>
      <c r="AF56" s="129"/>
      <c r="AG56" s="129"/>
      <c r="AH56" s="129"/>
      <c r="AI56" s="129"/>
    </row>
    <row r="57" spans="1:35" ht="15.75" customHeight="1">
      <c r="A57" s="161"/>
      <c r="B57" s="162"/>
      <c r="C57" s="163"/>
      <c r="D57" s="164"/>
      <c r="E57" s="161"/>
      <c r="F57" s="165"/>
      <c r="G57" s="166"/>
      <c r="H57" s="166"/>
      <c r="I57" s="166"/>
      <c r="J57" s="166"/>
      <c r="K57" s="166"/>
      <c r="L57" s="167"/>
      <c r="M57" s="44"/>
      <c r="N57" s="127"/>
      <c r="O57" s="128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</row>
    <row r="58" spans="1:35" ht="15.75" customHeight="1">
      <c r="A58" s="161"/>
      <c r="B58" s="162"/>
      <c r="C58" s="163"/>
      <c r="D58" s="164"/>
      <c r="E58" s="161"/>
      <c r="F58" s="165"/>
      <c r="G58" s="166"/>
      <c r="H58" s="166"/>
      <c r="I58" s="166"/>
      <c r="J58" s="166"/>
      <c r="K58" s="166"/>
      <c r="L58" s="167"/>
      <c r="M58" s="44"/>
      <c r="N58" s="127"/>
      <c r="O58" s="128"/>
      <c r="P58" s="129"/>
      <c r="Q58" s="129"/>
      <c r="R58" s="129"/>
      <c r="S58" s="129"/>
      <c r="T58" s="129"/>
      <c r="U58" s="129"/>
      <c r="V58" s="129"/>
      <c r="W58" s="129"/>
      <c r="X58" s="129"/>
      <c r="Y58" s="129"/>
      <c r="Z58" s="129"/>
      <c r="AA58" s="129"/>
      <c r="AB58" s="129"/>
      <c r="AC58" s="129"/>
      <c r="AD58" s="129"/>
      <c r="AE58" s="129"/>
      <c r="AF58" s="129"/>
      <c r="AG58" s="129"/>
      <c r="AH58" s="129"/>
      <c r="AI58" s="129"/>
    </row>
    <row r="59" spans="1:35" ht="15.75" customHeight="1">
      <c r="A59" s="161"/>
      <c r="B59" s="162"/>
      <c r="C59" s="163"/>
      <c r="D59" s="164"/>
      <c r="E59" s="161"/>
      <c r="F59" s="165"/>
      <c r="G59" s="166"/>
      <c r="H59" s="166"/>
      <c r="I59" s="166"/>
      <c r="J59" s="166"/>
      <c r="K59" s="166"/>
      <c r="L59" s="167"/>
      <c r="M59" s="44"/>
      <c r="N59" s="127"/>
      <c r="O59" s="128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29"/>
      <c r="AH59" s="129"/>
      <c r="AI59" s="129"/>
    </row>
    <row r="60" spans="1:35" ht="15.75" customHeight="1">
      <c r="A60" s="161"/>
      <c r="B60" s="162"/>
      <c r="C60" s="163"/>
      <c r="D60" s="164"/>
      <c r="E60" s="161"/>
      <c r="F60" s="165"/>
      <c r="G60" s="166"/>
      <c r="H60" s="166"/>
      <c r="I60" s="166"/>
      <c r="J60" s="166"/>
      <c r="K60" s="166"/>
      <c r="L60" s="167"/>
      <c r="M60" s="44"/>
      <c r="N60" s="127"/>
      <c r="O60" s="128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29"/>
      <c r="AB60" s="129"/>
      <c r="AC60" s="129"/>
      <c r="AD60" s="129"/>
      <c r="AE60" s="129"/>
      <c r="AF60" s="129"/>
      <c r="AG60" s="129"/>
      <c r="AH60" s="129"/>
      <c r="AI60" s="129"/>
    </row>
    <row r="61" spans="1:35" ht="15.75" customHeight="1">
      <c r="A61" s="161"/>
      <c r="B61" s="162"/>
      <c r="C61" s="163"/>
      <c r="D61" s="164"/>
      <c r="E61" s="161"/>
      <c r="F61" s="165"/>
      <c r="G61" s="166"/>
      <c r="H61" s="166"/>
      <c r="I61" s="166"/>
      <c r="J61" s="166"/>
      <c r="K61" s="166"/>
      <c r="L61" s="167"/>
      <c r="M61" s="44"/>
      <c r="N61" s="127"/>
      <c r="O61" s="128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29"/>
      <c r="AH61" s="129"/>
      <c r="AI61" s="129"/>
    </row>
    <row r="62" spans="1:35" ht="15.75" customHeight="1">
      <c r="A62" s="161"/>
      <c r="B62" s="162"/>
      <c r="C62" s="163"/>
      <c r="D62" s="164"/>
      <c r="E62" s="161"/>
      <c r="F62" s="165"/>
      <c r="G62" s="166"/>
      <c r="H62" s="166"/>
      <c r="I62" s="166"/>
      <c r="J62" s="166"/>
      <c r="K62" s="166"/>
      <c r="L62" s="167"/>
      <c r="M62" s="44"/>
      <c r="N62" s="127"/>
      <c r="O62" s="128"/>
      <c r="P62" s="129"/>
      <c r="Q62" s="129"/>
      <c r="R62" s="129"/>
      <c r="S62" s="129"/>
      <c r="T62" s="129"/>
      <c r="U62" s="129"/>
      <c r="V62" s="129"/>
      <c r="W62" s="129"/>
      <c r="X62" s="129"/>
      <c r="Y62" s="129"/>
      <c r="Z62" s="129"/>
      <c r="AA62" s="129"/>
      <c r="AB62" s="129"/>
      <c r="AC62" s="129"/>
      <c r="AD62" s="129"/>
      <c r="AE62" s="129"/>
      <c r="AF62" s="129"/>
      <c r="AG62" s="129"/>
      <c r="AH62" s="129"/>
      <c r="AI62" s="129"/>
    </row>
    <row r="63" spans="1:35" ht="15.75" customHeight="1">
      <c r="A63" s="161"/>
      <c r="B63" s="162"/>
      <c r="C63" s="163"/>
      <c r="D63" s="164"/>
      <c r="E63" s="161"/>
      <c r="F63" s="165"/>
      <c r="G63" s="166"/>
      <c r="H63" s="166"/>
      <c r="I63" s="166"/>
      <c r="J63" s="166"/>
      <c r="K63" s="166"/>
      <c r="L63" s="167"/>
      <c r="M63" s="44"/>
      <c r="N63" s="127"/>
      <c r="O63" s="128"/>
      <c r="P63" s="129"/>
      <c r="Q63" s="129"/>
      <c r="R63" s="129"/>
      <c r="S63" s="129"/>
      <c r="T63" s="129"/>
      <c r="U63" s="129"/>
      <c r="V63" s="129"/>
      <c r="W63" s="129"/>
      <c r="X63" s="129"/>
      <c r="Y63" s="129"/>
      <c r="Z63" s="129"/>
      <c r="AA63" s="129"/>
      <c r="AB63" s="129"/>
      <c r="AC63" s="129"/>
      <c r="AD63" s="129"/>
      <c r="AE63" s="129"/>
      <c r="AF63" s="129"/>
      <c r="AG63" s="129"/>
      <c r="AH63" s="129"/>
      <c r="AI63" s="129"/>
    </row>
    <row r="64" spans="1:35" ht="15.75" customHeight="1">
      <c r="A64" s="161"/>
      <c r="B64" s="162"/>
      <c r="C64" s="163"/>
      <c r="D64" s="164"/>
      <c r="E64" s="161"/>
      <c r="F64" s="165"/>
      <c r="G64" s="166"/>
      <c r="H64" s="166"/>
      <c r="I64" s="166"/>
      <c r="J64" s="166"/>
      <c r="K64" s="166"/>
      <c r="L64" s="167"/>
      <c r="M64" s="44"/>
      <c r="N64" s="127"/>
      <c r="O64" s="128"/>
      <c r="P64" s="129"/>
      <c r="Q64" s="129"/>
      <c r="R64" s="129"/>
      <c r="S64" s="129"/>
      <c r="T64" s="129"/>
      <c r="U64" s="129"/>
      <c r="V64" s="129"/>
      <c r="W64" s="129"/>
      <c r="X64" s="129"/>
      <c r="Y64" s="129"/>
      <c r="Z64" s="129"/>
      <c r="AA64" s="129"/>
      <c r="AB64" s="129"/>
      <c r="AC64" s="129"/>
      <c r="AD64" s="129"/>
      <c r="AE64" s="129"/>
      <c r="AF64" s="129"/>
      <c r="AG64" s="129"/>
      <c r="AH64" s="129"/>
      <c r="AI64" s="129"/>
    </row>
    <row r="65" spans="1:35" ht="15.75" customHeight="1">
      <c r="A65" s="161"/>
      <c r="B65" s="162"/>
      <c r="C65" s="163"/>
      <c r="D65" s="164"/>
      <c r="E65" s="161"/>
      <c r="F65" s="165"/>
      <c r="G65" s="166"/>
      <c r="H65" s="166"/>
      <c r="I65" s="166"/>
      <c r="J65" s="166"/>
      <c r="K65" s="166"/>
      <c r="L65" s="167"/>
      <c r="M65" s="44"/>
      <c r="N65" s="127"/>
      <c r="O65" s="128"/>
      <c r="P65" s="129"/>
      <c r="Q65" s="129"/>
      <c r="R65" s="129"/>
      <c r="S65" s="129"/>
      <c r="T65" s="129"/>
      <c r="U65" s="129"/>
      <c r="V65" s="129"/>
      <c r="W65" s="129"/>
      <c r="X65" s="129"/>
      <c r="Y65" s="129"/>
      <c r="Z65" s="129"/>
      <c r="AA65" s="129"/>
      <c r="AB65" s="129"/>
      <c r="AC65" s="129"/>
      <c r="AD65" s="129"/>
      <c r="AE65" s="129"/>
      <c r="AF65" s="129"/>
      <c r="AG65" s="129"/>
      <c r="AH65" s="129"/>
      <c r="AI65" s="129"/>
    </row>
    <row r="66" spans="1:35" ht="15.75" customHeight="1">
      <c r="A66" s="161"/>
      <c r="B66" s="162"/>
      <c r="C66" s="163"/>
      <c r="D66" s="164"/>
      <c r="E66" s="161"/>
      <c r="F66" s="165"/>
      <c r="G66" s="166"/>
      <c r="H66" s="166"/>
      <c r="I66" s="166"/>
      <c r="J66" s="166"/>
      <c r="K66" s="166"/>
      <c r="L66" s="167"/>
      <c r="M66" s="44"/>
      <c r="N66" s="127"/>
      <c r="O66" s="128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  <c r="AA66" s="129"/>
      <c r="AB66" s="129"/>
      <c r="AC66" s="129"/>
      <c r="AD66" s="129"/>
      <c r="AE66" s="129"/>
      <c r="AF66" s="129"/>
      <c r="AG66" s="129"/>
      <c r="AH66" s="129"/>
      <c r="AI66" s="129"/>
    </row>
    <row r="67" spans="1:35" ht="15.75" customHeight="1">
      <c r="A67" s="161"/>
      <c r="B67" s="162"/>
      <c r="C67" s="163"/>
      <c r="D67" s="164"/>
      <c r="E67" s="161"/>
      <c r="F67" s="165"/>
      <c r="G67" s="166"/>
      <c r="H67" s="166"/>
      <c r="I67" s="166"/>
      <c r="J67" s="166"/>
      <c r="K67" s="166"/>
      <c r="L67" s="167"/>
      <c r="M67" s="44"/>
      <c r="N67" s="127"/>
      <c r="O67" s="128"/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129"/>
      <c r="AA67" s="129"/>
      <c r="AB67" s="129"/>
      <c r="AC67" s="129"/>
      <c r="AD67" s="129"/>
      <c r="AE67" s="129"/>
      <c r="AF67" s="129"/>
      <c r="AG67" s="129"/>
      <c r="AH67" s="129"/>
      <c r="AI67" s="129"/>
    </row>
    <row r="68" spans="1:35" ht="15.75" customHeight="1">
      <c r="A68" s="161"/>
      <c r="B68" s="162"/>
      <c r="C68" s="163"/>
      <c r="D68" s="164"/>
      <c r="E68" s="161"/>
      <c r="F68" s="165"/>
      <c r="G68" s="166"/>
      <c r="H68" s="166"/>
      <c r="I68" s="166"/>
      <c r="J68" s="166"/>
      <c r="K68" s="166"/>
      <c r="L68" s="167"/>
      <c r="M68" s="44"/>
      <c r="N68" s="127"/>
      <c r="O68" s="128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129"/>
      <c r="AA68" s="129"/>
      <c r="AB68" s="129"/>
      <c r="AC68" s="129"/>
      <c r="AD68" s="129"/>
      <c r="AE68" s="129"/>
      <c r="AF68" s="129"/>
      <c r="AG68" s="129"/>
      <c r="AH68" s="129"/>
      <c r="AI68" s="129"/>
    </row>
    <row r="69" spans="1:35" ht="15.75" customHeight="1">
      <c r="A69" s="161"/>
      <c r="B69" s="162"/>
      <c r="C69" s="163"/>
      <c r="D69" s="164"/>
      <c r="E69" s="161"/>
      <c r="F69" s="165"/>
      <c r="G69" s="166"/>
      <c r="H69" s="166"/>
      <c r="I69" s="166"/>
      <c r="J69" s="166"/>
      <c r="K69" s="166"/>
      <c r="L69" s="167"/>
      <c r="M69" s="44"/>
      <c r="N69" s="127"/>
      <c r="O69" s="128"/>
      <c r="P69" s="129"/>
      <c r="Q69" s="129"/>
      <c r="R69" s="129"/>
      <c r="S69" s="129"/>
      <c r="T69" s="129"/>
      <c r="U69" s="129"/>
      <c r="V69" s="129"/>
      <c r="W69" s="129"/>
      <c r="X69" s="129"/>
      <c r="Y69" s="129"/>
      <c r="Z69" s="129"/>
      <c r="AA69" s="129"/>
      <c r="AB69" s="129"/>
      <c r="AC69" s="129"/>
      <c r="AD69" s="129"/>
      <c r="AE69" s="129"/>
      <c r="AF69" s="129"/>
      <c r="AG69" s="129"/>
      <c r="AH69" s="129"/>
      <c r="AI69" s="129"/>
    </row>
    <row r="70" spans="1:35" ht="15.75" customHeight="1">
      <c r="A70" s="161"/>
      <c r="B70" s="162"/>
      <c r="C70" s="163"/>
      <c r="D70" s="164"/>
      <c r="E70" s="161"/>
      <c r="F70" s="165"/>
      <c r="G70" s="166"/>
      <c r="H70" s="166"/>
      <c r="I70" s="166"/>
      <c r="J70" s="166"/>
      <c r="K70" s="166"/>
      <c r="L70" s="167"/>
      <c r="M70" s="44"/>
      <c r="N70" s="127"/>
      <c r="O70" s="128"/>
      <c r="P70" s="129"/>
      <c r="Q70" s="129"/>
      <c r="R70" s="129"/>
      <c r="S70" s="129"/>
      <c r="T70" s="129"/>
      <c r="U70" s="129"/>
      <c r="V70" s="129"/>
      <c r="W70" s="129"/>
      <c r="X70" s="129"/>
      <c r="Y70" s="129"/>
      <c r="Z70" s="129"/>
      <c r="AA70" s="129"/>
      <c r="AB70" s="129"/>
      <c r="AC70" s="129"/>
      <c r="AD70" s="129"/>
      <c r="AE70" s="129"/>
      <c r="AF70" s="129"/>
      <c r="AG70" s="129"/>
      <c r="AH70" s="129"/>
      <c r="AI70" s="129"/>
    </row>
    <row r="71" spans="1:35" ht="15.75" customHeight="1">
      <c r="A71" s="161"/>
      <c r="B71" s="162"/>
      <c r="C71" s="163"/>
      <c r="D71" s="164"/>
      <c r="E71" s="161"/>
      <c r="F71" s="165"/>
      <c r="G71" s="166"/>
      <c r="H71" s="166"/>
      <c r="I71" s="166"/>
      <c r="J71" s="166"/>
      <c r="K71" s="166"/>
      <c r="L71" s="167"/>
      <c r="M71" s="44"/>
      <c r="N71" s="127"/>
      <c r="O71" s="128"/>
      <c r="P71" s="129"/>
      <c r="Q71" s="129"/>
      <c r="R71" s="129"/>
      <c r="S71" s="129"/>
      <c r="T71" s="129"/>
      <c r="U71" s="129"/>
      <c r="V71" s="129"/>
      <c r="W71" s="129"/>
      <c r="X71" s="129"/>
      <c r="Y71" s="129"/>
      <c r="Z71" s="129"/>
      <c r="AA71" s="129"/>
      <c r="AB71" s="129"/>
      <c r="AC71" s="129"/>
      <c r="AD71" s="129"/>
      <c r="AE71" s="129"/>
      <c r="AF71" s="129"/>
      <c r="AG71" s="129"/>
      <c r="AH71" s="129"/>
      <c r="AI71" s="129"/>
    </row>
    <row r="72" spans="1:35" ht="15.75" customHeight="1">
      <c r="A72" s="161"/>
      <c r="B72" s="162"/>
      <c r="C72" s="163"/>
      <c r="D72" s="164"/>
      <c r="E72" s="161"/>
      <c r="F72" s="165"/>
      <c r="G72" s="166"/>
      <c r="H72" s="166"/>
      <c r="I72" s="166"/>
      <c r="J72" s="166"/>
      <c r="K72" s="166"/>
      <c r="L72" s="167"/>
      <c r="M72" s="44"/>
      <c r="N72" s="127"/>
      <c r="O72" s="128"/>
      <c r="P72" s="129"/>
      <c r="Q72" s="129"/>
      <c r="R72" s="129"/>
      <c r="S72" s="129"/>
      <c r="T72" s="129"/>
      <c r="U72" s="129"/>
      <c r="V72" s="129"/>
      <c r="W72" s="129"/>
      <c r="X72" s="129"/>
      <c r="Y72" s="129"/>
      <c r="Z72" s="129"/>
      <c r="AA72" s="129"/>
      <c r="AB72" s="129"/>
      <c r="AC72" s="129"/>
      <c r="AD72" s="129"/>
      <c r="AE72" s="129"/>
      <c r="AF72" s="129"/>
      <c r="AG72" s="129"/>
      <c r="AH72" s="129"/>
      <c r="AI72" s="129"/>
    </row>
    <row r="73" spans="1:35" ht="15.75" customHeight="1">
      <c r="A73" s="161"/>
      <c r="B73" s="162"/>
      <c r="C73" s="163"/>
      <c r="D73" s="164"/>
      <c r="E73" s="161"/>
      <c r="F73" s="165"/>
      <c r="G73" s="166"/>
      <c r="H73" s="166"/>
      <c r="I73" s="166"/>
      <c r="J73" s="166"/>
      <c r="K73" s="166"/>
      <c r="L73" s="167"/>
      <c r="M73" s="44"/>
      <c r="N73" s="127"/>
      <c r="O73" s="128"/>
      <c r="P73" s="129"/>
      <c r="Q73" s="129"/>
      <c r="R73" s="129"/>
      <c r="S73" s="129"/>
      <c r="T73" s="129"/>
      <c r="U73" s="129"/>
      <c r="V73" s="129"/>
      <c r="W73" s="129"/>
      <c r="X73" s="129"/>
      <c r="Y73" s="129"/>
      <c r="Z73" s="129"/>
      <c r="AA73" s="129"/>
      <c r="AB73" s="129"/>
      <c r="AC73" s="129"/>
      <c r="AD73" s="129"/>
      <c r="AE73" s="129"/>
      <c r="AF73" s="129"/>
      <c r="AG73" s="129"/>
      <c r="AH73" s="129"/>
      <c r="AI73" s="129"/>
    </row>
    <row r="74" spans="1:35" ht="15.75" customHeight="1">
      <c r="A74" s="161"/>
      <c r="B74" s="162"/>
      <c r="C74" s="163"/>
      <c r="D74" s="164"/>
      <c r="E74" s="161"/>
      <c r="F74" s="165"/>
      <c r="G74" s="166"/>
      <c r="H74" s="166"/>
      <c r="I74" s="166"/>
      <c r="J74" s="166"/>
      <c r="K74" s="166"/>
      <c r="L74" s="167"/>
      <c r="M74" s="44"/>
      <c r="N74" s="127"/>
      <c r="O74" s="128"/>
      <c r="P74" s="129"/>
      <c r="Q74" s="129"/>
      <c r="R74" s="129"/>
      <c r="S74" s="129"/>
      <c r="T74" s="129"/>
      <c r="U74" s="129"/>
      <c r="V74" s="129"/>
      <c r="W74" s="129"/>
      <c r="X74" s="129"/>
      <c r="Y74" s="129"/>
      <c r="Z74" s="129"/>
      <c r="AA74" s="129"/>
      <c r="AB74" s="129"/>
      <c r="AC74" s="129"/>
      <c r="AD74" s="129"/>
      <c r="AE74" s="129"/>
      <c r="AF74" s="129"/>
      <c r="AG74" s="129"/>
      <c r="AH74" s="129"/>
      <c r="AI74" s="129"/>
    </row>
    <row r="75" spans="1:35" ht="15.75" customHeight="1">
      <c r="A75" s="161"/>
      <c r="B75" s="162"/>
      <c r="C75" s="163"/>
      <c r="D75" s="164"/>
      <c r="E75" s="161"/>
      <c r="F75" s="165"/>
      <c r="G75" s="166"/>
      <c r="H75" s="166"/>
      <c r="I75" s="166"/>
      <c r="J75" s="166"/>
      <c r="K75" s="166"/>
      <c r="L75" s="167"/>
      <c r="M75" s="44"/>
      <c r="N75" s="127"/>
      <c r="O75" s="128"/>
      <c r="P75" s="129"/>
      <c r="Q75" s="129"/>
      <c r="R75" s="129"/>
      <c r="S75" s="129"/>
      <c r="T75" s="129"/>
      <c r="U75" s="129"/>
      <c r="V75" s="129"/>
      <c r="W75" s="129"/>
      <c r="X75" s="129"/>
      <c r="Y75" s="129"/>
      <c r="Z75" s="129"/>
      <c r="AA75" s="129"/>
      <c r="AB75" s="129"/>
      <c r="AC75" s="129"/>
      <c r="AD75" s="129"/>
      <c r="AE75" s="129"/>
      <c r="AF75" s="129"/>
      <c r="AG75" s="129"/>
      <c r="AH75" s="129"/>
      <c r="AI75" s="129"/>
    </row>
    <row r="76" spans="1:35" ht="15.75" customHeight="1">
      <c r="A76" s="161"/>
      <c r="B76" s="162"/>
      <c r="C76" s="163"/>
      <c r="D76" s="164"/>
      <c r="E76" s="161"/>
      <c r="F76" s="165"/>
      <c r="G76" s="166"/>
      <c r="H76" s="166"/>
      <c r="I76" s="166"/>
      <c r="J76" s="166"/>
      <c r="K76" s="166"/>
      <c r="L76" s="167"/>
      <c r="M76" s="44"/>
      <c r="N76" s="127"/>
      <c r="O76" s="128"/>
      <c r="P76" s="129"/>
      <c r="Q76" s="129"/>
      <c r="R76" s="129"/>
      <c r="S76" s="129"/>
      <c r="T76" s="129"/>
      <c r="U76" s="129"/>
      <c r="V76" s="129"/>
      <c r="W76" s="129"/>
      <c r="X76" s="129"/>
      <c r="Y76" s="129"/>
      <c r="Z76" s="129"/>
      <c r="AA76" s="129"/>
      <c r="AB76" s="129"/>
      <c r="AC76" s="129"/>
      <c r="AD76" s="129"/>
      <c r="AE76" s="129"/>
      <c r="AF76" s="129"/>
      <c r="AG76" s="129"/>
      <c r="AH76" s="129"/>
      <c r="AI76" s="129"/>
    </row>
    <row r="77" spans="1:35" ht="15.75" customHeight="1">
      <c r="A77" s="161"/>
      <c r="B77" s="162"/>
      <c r="C77" s="163"/>
      <c r="D77" s="164"/>
      <c r="E77" s="161"/>
      <c r="F77" s="165"/>
      <c r="G77" s="166"/>
      <c r="H77" s="166"/>
      <c r="I77" s="166"/>
      <c r="J77" s="166"/>
      <c r="K77" s="166"/>
      <c r="L77" s="167"/>
      <c r="M77" s="44"/>
      <c r="N77" s="127"/>
      <c r="O77" s="128"/>
      <c r="P77" s="129"/>
      <c r="Q77" s="129"/>
      <c r="R77" s="129"/>
      <c r="S77" s="129"/>
      <c r="T77" s="129"/>
      <c r="U77" s="129"/>
      <c r="V77" s="129"/>
      <c r="W77" s="129"/>
      <c r="X77" s="129"/>
      <c r="Y77" s="129"/>
      <c r="Z77" s="129"/>
      <c r="AA77" s="129"/>
      <c r="AB77" s="129"/>
      <c r="AC77" s="129"/>
      <c r="AD77" s="129"/>
      <c r="AE77" s="129"/>
      <c r="AF77" s="129"/>
      <c r="AG77" s="129"/>
      <c r="AH77" s="129"/>
      <c r="AI77" s="129"/>
    </row>
    <row r="78" spans="1:35" ht="15.75" customHeight="1">
      <c r="A78" s="161"/>
      <c r="B78" s="162"/>
      <c r="C78" s="163"/>
      <c r="D78" s="164"/>
      <c r="E78" s="161"/>
      <c r="F78" s="165"/>
      <c r="G78" s="166"/>
      <c r="H78" s="166"/>
      <c r="I78" s="166"/>
      <c r="J78" s="166"/>
      <c r="K78" s="166"/>
      <c r="L78" s="167"/>
      <c r="M78" s="44"/>
      <c r="N78" s="127"/>
      <c r="O78" s="128"/>
      <c r="P78" s="129"/>
      <c r="Q78" s="129"/>
      <c r="R78" s="129"/>
      <c r="S78" s="129"/>
      <c r="T78" s="129"/>
      <c r="U78" s="129"/>
      <c r="V78" s="129"/>
      <c r="W78" s="129"/>
      <c r="X78" s="129"/>
      <c r="Y78" s="129"/>
      <c r="Z78" s="129"/>
      <c r="AA78" s="129"/>
      <c r="AB78" s="129"/>
      <c r="AC78" s="129"/>
      <c r="AD78" s="129"/>
      <c r="AE78" s="129"/>
      <c r="AF78" s="129"/>
      <c r="AG78" s="129"/>
      <c r="AH78" s="129"/>
      <c r="AI78" s="129"/>
    </row>
    <row r="79" spans="1:35" ht="15.75" customHeight="1">
      <c r="A79" s="161"/>
      <c r="B79" s="162"/>
      <c r="C79" s="163"/>
      <c r="D79" s="164"/>
      <c r="E79" s="161"/>
      <c r="F79" s="165"/>
      <c r="G79" s="166"/>
      <c r="H79" s="166"/>
      <c r="I79" s="166"/>
      <c r="J79" s="166"/>
      <c r="K79" s="166"/>
      <c r="L79" s="167"/>
      <c r="M79" s="44"/>
      <c r="N79" s="127"/>
      <c r="O79" s="128"/>
      <c r="P79" s="129"/>
      <c r="Q79" s="129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</row>
    <row r="80" spans="1:35" ht="15.75" customHeight="1">
      <c r="A80" s="161"/>
      <c r="B80" s="162"/>
      <c r="C80" s="163"/>
      <c r="D80" s="164"/>
      <c r="E80" s="161"/>
      <c r="F80" s="165"/>
      <c r="G80" s="166"/>
      <c r="H80" s="166"/>
      <c r="I80" s="166"/>
      <c r="J80" s="166"/>
      <c r="K80" s="166"/>
      <c r="L80" s="167"/>
      <c r="M80" s="44"/>
      <c r="N80" s="127"/>
      <c r="O80" s="128"/>
      <c r="P80" s="129"/>
      <c r="Q80" s="129"/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</row>
    <row r="81" spans="1:35" ht="15.75" customHeight="1">
      <c r="A81" s="161"/>
      <c r="B81" s="162"/>
      <c r="C81" s="163"/>
      <c r="D81" s="164"/>
      <c r="E81" s="161"/>
      <c r="F81" s="165"/>
      <c r="G81" s="166"/>
      <c r="H81" s="166"/>
      <c r="I81" s="166"/>
      <c r="J81" s="166"/>
      <c r="K81" s="166"/>
      <c r="L81" s="167"/>
      <c r="M81" s="44"/>
      <c r="N81" s="127"/>
      <c r="O81" s="128"/>
      <c r="P81" s="129"/>
      <c r="Q81" s="129"/>
      <c r="R81" s="129"/>
      <c r="S81" s="129"/>
      <c r="T81" s="129"/>
      <c r="U81" s="129"/>
      <c r="V81" s="129"/>
      <c r="W81" s="129"/>
      <c r="X81" s="129"/>
      <c r="Y81" s="129"/>
      <c r="Z81" s="129"/>
      <c r="AA81" s="129"/>
      <c r="AB81" s="129"/>
      <c r="AC81" s="129"/>
      <c r="AD81" s="129"/>
      <c r="AE81" s="129"/>
      <c r="AF81" s="129"/>
      <c r="AG81" s="129"/>
      <c r="AH81" s="129"/>
      <c r="AI81" s="129"/>
    </row>
    <row r="82" spans="1:35" ht="15.75" customHeight="1">
      <c r="A82" s="161"/>
      <c r="B82" s="162"/>
      <c r="C82" s="163"/>
      <c r="D82" s="164"/>
      <c r="E82" s="161"/>
      <c r="F82" s="165"/>
      <c r="G82" s="166"/>
      <c r="H82" s="166"/>
      <c r="I82" s="166"/>
      <c r="J82" s="166"/>
      <c r="K82" s="166"/>
      <c r="L82" s="167"/>
      <c r="M82" s="44"/>
      <c r="N82" s="127"/>
      <c r="O82" s="128"/>
      <c r="P82" s="129"/>
      <c r="Q82" s="129"/>
      <c r="R82" s="129"/>
      <c r="S82" s="129"/>
      <c r="T82" s="129"/>
      <c r="U82" s="129"/>
      <c r="V82" s="129"/>
      <c r="W82" s="129"/>
      <c r="X82" s="129"/>
      <c r="Y82" s="129"/>
      <c r="Z82" s="129"/>
      <c r="AA82" s="129"/>
      <c r="AB82" s="129"/>
      <c r="AC82" s="129"/>
      <c r="AD82" s="129"/>
      <c r="AE82" s="129"/>
      <c r="AF82" s="129"/>
      <c r="AG82" s="129"/>
      <c r="AH82" s="129"/>
      <c r="AI82" s="129"/>
    </row>
    <row r="83" spans="1:35" ht="15.75" customHeight="1">
      <c r="A83" s="161"/>
      <c r="B83" s="162"/>
      <c r="C83" s="163"/>
      <c r="D83" s="164"/>
      <c r="E83" s="161"/>
      <c r="F83" s="165"/>
      <c r="G83" s="166"/>
      <c r="H83" s="166"/>
      <c r="I83" s="166"/>
      <c r="J83" s="166"/>
      <c r="K83" s="166"/>
      <c r="L83" s="167"/>
      <c r="M83" s="44"/>
      <c r="N83" s="127"/>
      <c r="O83" s="128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29"/>
      <c r="AD83" s="129"/>
      <c r="AE83" s="129"/>
      <c r="AF83" s="129"/>
      <c r="AG83" s="129"/>
      <c r="AH83" s="129"/>
      <c r="AI83" s="129"/>
    </row>
    <row r="84" spans="1:35" ht="15.75" customHeight="1">
      <c r="A84" s="161"/>
      <c r="B84" s="162"/>
      <c r="C84" s="163"/>
      <c r="D84" s="164"/>
      <c r="E84" s="161"/>
      <c r="F84" s="165"/>
      <c r="G84" s="166"/>
      <c r="H84" s="166"/>
      <c r="I84" s="166"/>
      <c r="J84" s="166"/>
      <c r="K84" s="166"/>
      <c r="L84" s="167"/>
      <c r="M84" s="44"/>
      <c r="N84" s="127"/>
      <c r="O84" s="128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29"/>
      <c r="AC84" s="129"/>
      <c r="AD84" s="129"/>
      <c r="AE84" s="129"/>
      <c r="AF84" s="129"/>
      <c r="AG84" s="129"/>
      <c r="AH84" s="129"/>
      <c r="AI84" s="129"/>
    </row>
    <row r="85" spans="1:35" ht="15.75" customHeight="1">
      <c r="A85" s="161"/>
      <c r="B85" s="162"/>
      <c r="C85" s="163"/>
      <c r="D85" s="164"/>
      <c r="E85" s="161"/>
      <c r="F85" s="165"/>
      <c r="G85" s="166"/>
      <c r="H85" s="166"/>
      <c r="I85" s="166"/>
      <c r="J85" s="166"/>
      <c r="K85" s="166"/>
      <c r="L85" s="167"/>
      <c r="M85" s="44"/>
      <c r="N85" s="127"/>
      <c r="O85" s="128"/>
      <c r="P85" s="129"/>
      <c r="Q85" s="129"/>
      <c r="R85" s="129"/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129"/>
    </row>
    <row r="86" spans="1:35" ht="15.75" customHeight="1">
      <c r="A86" s="161"/>
      <c r="B86" s="162"/>
      <c r="C86" s="163"/>
      <c r="D86" s="164"/>
      <c r="E86" s="161"/>
      <c r="F86" s="165"/>
      <c r="G86" s="166"/>
      <c r="H86" s="166"/>
      <c r="I86" s="166"/>
      <c r="J86" s="166"/>
      <c r="K86" s="166"/>
      <c r="L86" s="167"/>
      <c r="M86" s="44"/>
      <c r="N86" s="127"/>
      <c r="O86" s="128"/>
      <c r="P86" s="129"/>
      <c r="Q86" s="129"/>
      <c r="R86" s="129"/>
      <c r="S86" s="129"/>
      <c r="T86" s="129"/>
      <c r="U86" s="129"/>
      <c r="V86" s="129"/>
      <c r="W86" s="129"/>
      <c r="X86" s="129"/>
      <c r="Y86" s="129"/>
      <c r="Z86" s="129"/>
      <c r="AA86" s="129"/>
      <c r="AB86" s="129"/>
      <c r="AC86" s="129"/>
      <c r="AD86" s="129"/>
      <c r="AE86" s="129"/>
      <c r="AF86" s="129"/>
      <c r="AG86" s="129"/>
      <c r="AH86" s="129"/>
      <c r="AI86" s="129"/>
    </row>
    <row r="87" spans="1:35" ht="15.75" customHeight="1">
      <c r="A87" s="161"/>
      <c r="B87" s="162"/>
      <c r="C87" s="163"/>
      <c r="D87" s="164"/>
      <c r="E87" s="161"/>
      <c r="F87" s="165"/>
      <c r="G87" s="166"/>
      <c r="H87" s="166"/>
      <c r="I87" s="166"/>
      <c r="J87" s="166"/>
      <c r="K87" s="166"/>
      <c r="L87" s="167"/>
      <c r="M87" s="44"/>
      <c r="N87" s="127"/>
      <c r="O87" s="128"/>
      <c r="P87" s="129"/>
      <c r="Q87" s="129"/>
      <c r="R87" s="129"/>
      <c r="S87" s="129"/>
      <c r="T87" s="129"/>
      <c r="U87" s="129"/>
      <c r="V87" s="129"/>
      <c r="W87" s="129"/>
      <c r="X87" s="129"/>
      <c r="Y87" s="129"/>
      <c r="Z87" s="129"/>
      <c r="AA87" s="129"/>
      <c r="AB87" s="129"/>
      <c r="AC87" s="129"/>
      <c r="AD87" s="129"/>
      <c r="AE87" s="129"/>
      <c r="AF87" s="129"/>
      <c r="AG87" s="129"/>
      <c r="AH87" s="129"/>
      <c r="AI87" s="129"/>
    </row>
    <row r="88" spans="1:35" ht="15.75" customHeight="1">
      <c r="A88" s="161"/>
      <c r="B88" s="162"/>
      <c r="C88" s="163"/>
      <c r="D88" s="164"/>
      <c r="E88" s="161"/>
      <c r="F88" s="165"/>
      <c r="G88" s="166"/>
      <c r="H88" s="166"/>
      <c r="I88" s="166"/>
      <c r="J88" s="166"/>
      <c r="K88" s="166"/>
      <c r="L88" s="167"/>
      <c r="M88" s="44"/>
      <c r="N88" s="127"/>
      <c r="O88" s="128"/>
      <c r="P88" s="129"/>
      <c r="Q88" s="129"/>
      <c r="R88" s="129"/>
      <c r="S88" s="129"/>
      <c r="T88" s="129"/>
      <c r="U88" s="129"/>
      <c r="V88" s="129"/>
      <c r="W88" s="129"/>
      <c r="X88" s="129"/>
      <c r="Y88" s="129"/>
      <c r="Z88" s="129"/>
      <c r="AA88" s="129"/>
      <c r="AB88" s="129"/>
      <c r="AC88" s="129"/>
      <c r="AD88" s="129"/>
      <c r="AE88" s="129"/>
      <c r="AF88" s="129"/>
      <c r="AG88" s="129"/>
      <c r="AH88" s="129"/>
      <c r="AI88" s="129"/>
    </row>
    <row r="89" spans="1:35" ht="15.75" customHeight="1">
      <c r="A89" s="161"/>
      <c r="B89" s="162"/>
      <c r="C89" s="163"/>
      <c r="D89" s="164"/>
      <c r="E89" s="161"/>
      <c r="F89" s="165"/>
      <c r="G89" s="166"/>
      <c r="H89" s="166"/>
      <c r="I89" s="166"/>
      <c r="J89" s="166"/>
      <c r="K89" s="166"/>
      <c r="L89" s="167"/>
      <c r="M89" s="44"/>
      <c r="N89" s="127"/>
      <c r="O89" s="128"/>
      <c r="P89" s="129"/>
      <c r="Q89" s="129"/>
      <c r="R89" s="129"/>
      <c r="S89" s="129"/>
      <c r="T89" s="12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29"/>
      <c r="AG89" s="129"/>
      <c r="AH89" s="129"/>
      <c r="AI89" s="129"/>
    </row>
    <row r="90" spans="1:35" ht="15.75" customHeight="1">
      <c r="A90" s="161"/>
      <c r="B90" s="162"/>
      <c r="C90" s="163"/>
      <c r="D90" s="164"/>
      <c r="E90" s="161"/>
      <c r="F90" s="165"/>
      <c r="G90" s="166"/>
      <c r="H90" s="166"/>
      <c r="I90" s="166"/>
      <c r="J90" s="166"/>
      <c r="K90" s="166"/>
      <c r="L90" s="167"/>
      <c r="M90" s="44"/>
      <c r="N90" s="127"/>
      <c r="O90" s="128"/>
      <c r="P90" s="129"/>
      <c r="Q90" s="129"/>
      <c r="R90" s="129"/>
      <c r="S90" s="129"/>
      <c r="T90" s="129"/>
      <c r="U90" s="129"/>
      <c r="V90" s="129"/>
      <c r="W90" s="129"/>
      <c r="X90" s="129"/>
      <c r="Y90" s="129"/>
      <c r="Z90" s="129"/>
      <c r="AA90" s="129"/>
      <c r="AB90" s="129"/>
      <c r="AC90" s="129"/>
      <c r="AD90" s="129"/>
      <c r="AE90" s="129"/>
      <c r="AF90" s="129"/>
      <c r="AG90" s="129"/>
      <c r="AH90" s="129"/>
      <c r="AI90" s="129"/>
    </row>
    <row r="91" spans="1:35" ht="15.75" customHeight="1">
      <c r="A91" s="161"/>
      <c r="B91" s="162"/>
      <c r="C91" s="163"/>
      <c r="D91" s="164"/>
      <c r="E91" s="161"/>
      <c r="F91" s="165"/>
      <c r="G91" s="166"/>
      <c r="H91" s="166"/>
      <c r="I91" s="166"/>
      <c r="J91" s="166"/>
      <c r="K91" s="166"/>
      <c r="L91" s="167"/>
      <c r="M91" s="44"/>
      <c r="N91" s="127"/>
      <c r="O91" s="128"/>
      <c r="P91" s="129"/>
      <c r="Q91" s="129"/>
      <c r="R91" s="129"/>
      <c r="S91" s="129"/>
      <c r="T91" s="129"/>
      <c r="U91" s="129"/>
      <c r="V91" s="129"/>
      <c r="W91" s="129"/>
      <c r="X91" s="129"/>
      <c r="Y91" s="129"/>
      <c r="Z91" s="129"/>
      <c r="AA91" s="129"/>
      <c r="AB91" s="129"/>
      <c r="AC91" s="129"/>
      <c r="AD91" s="129"/>
      <c r="AE91" s="129"/>
      <c r="AF91" s="129"/>
      <c r="AG91" s="129"/>
      <c r="AH91" s="129"/>
      <c r="AI91" s="129"/>
    </row>
    <row r="92" spans="1:35" ht="15.75" customHeight="1">
      <c r="A92" s="161"/>
      <c r="B92" s="162"/>
      <c r="C92" s="163"/>
      <c r="D92" s="164"/>
      <c r="E92" s="161"/>
      <c r="F92" s="165"/>
      <c r="G92" s="166"/>
      <c r="H92" s="166"/>
      <c r="I92" s="166"/>
      <c r="J92" s="166"/>
      <c r="K92" s="166"/>
      <c r="L92" s="167"/>
      <c r="M92" s="44"/>
      <c r="N92" s="127"/>
      <c r="O92" s="128"/>
      <c r="P92" s="129"/>
      <c r="Q92" s="129"/>
      <c r="R92" s="129"/>
      <c r="S92" s="129"/>
      <c r="T92" s="129"/>
      <c r="U92" s="129"/>
      <c r="V92" s="129"/>
      <c r="W92" s="129"/>
      <c r="X92" s="129"/>
      <c r="Y92" s="129"/>
      <c r="Z92" s="129"/>
      <c r="AA92" s="129"/>
      <c r="AB92" s="129"/>
      <c r="AC92" s="129"/>
      <c r="AD92" s="129"/>
      <c r="AE92" s="129"/>
      <c r="AF92" s="129"/>
      <c r="AG92" s="129"/>
      <c r="AH92" s="129"/>
      <c r="AI92" s="129"/>
    </row>
    <row r="93" spans="1:35" ht="15.75" customHeight="1">
      <c r="A93" s="161"/>
      <c r="B93" s="162"/>
      <c r="C93" s="163"/>
      <c r="D93" s="164"/>
      <c r="E93" s="161"/>
      <c r="F93" s="165"/>
      <c r="G93" s="166"/>
      <c r="H93" s="166"/>
      <c r="I93" s="166"/>
      <c r="J93" s="166"/>
      <c r="K93" s="166"/>
      <c r="L93" s="167"/>
      <c r="M93" s="44"/>
      <c r="N93" s="127"/>
      <c r="O93" s="128"/>
      <c r="P93" s="129"/>
      <c r="Q93" s="129"/>
      <c r="R93" s="129"/>
      <c r="S93" s="129"/>
      <c r="T93" s="129"/>
      <c r="U93" s="129"/>
      <c r="V93" s="129"/>
      <c r="W93" s="129"/>
      <c r="X93" s="129"/>
      <c r="Y93" s="129"/>
      <c r="Z93" s="129"/>
      <c r="AA93" s="129"/>
      <c r="AB93" s="129"/>
      <c r="AC93" s="129"/>
      <c r="AD93" s="129"/>
      <c r="AE93" s="129"/>
      <c r="AF93" s="129"/>
      <c r="AG93" s="129"/>
      <c r="AH93" s="129"/>
      <c r="AI93" s="129"/>
    </row>
    <row r="94" spans="1:35" ht="15.75" customHeight="1">
      <c r="A94" s="161"/>
      <c r="B94" s="162"/>
      <c r="C94" s="163"/>
      <c r="D94" s="164"/>
      <c r="E94" s="161"/>
      <c r="F94" s="165"/>
      <c r="G94" s="166"/>
      <c r="H94" s="166"/>
      <c r="I94" s="166"/>
      <c r="J94" s="166"/>
      <c r="K94" s="166"/>
      <c r="L94" s="167"/>
      <c r="M94" s="44"/>
      <c r="N94" s="127"/>
      <c r="O94" s="128"/>
      <c r="P94" s="129"/>
      <c r="Q94" s="129"/>
      <c r="R94" s="129"/>
      <c r="S94" s="129"/>
      <c r="T94" s="129"/>
      <c r="U94" s="129"/>
      <c r="V94" s="129"/>
      <c r="W94" s="129"/>
      <c r="X94" s="129"/>
      <c r="Y94" s="129"/>
      <c r="Z94" s="129"/>
      <c r="AA94" s="129"/>
      <c r="AB94" s="129"/>
      <c r="AC94" s="129"/>
      <c r="AD94" s="129"/>
      <c r="AE94" s="129"/>
      <c r="AF94" s="129"/>
      <c r="AG94" s="129"/>
      <c r="AH94" s="129"/>
      <c r="AI94" s="129"/>
    </row>
    <row r="95" spans="1:35" ht="15.75" customHeight="1">
      <c r="A95" s="161"/>
      <c r="B95" s="162"/>
      <c r="C95" s="163"/>
      <c r="D95" s="164"/>
      <c r="E95" s="161"/>
      <c r="F95" s="165"/>
      <c r="G95" s="166"/>
      <c r="H95" s="166"/>
      <c r="I95" s="166"/>
      <c r="J95" s="166"/>
      <c r="K95" s="166"/>
      <c r="L95" s="167"/>
      <c r="M95" s="44"/>
      <c r="N95" s="127"/>
      <c r="O95" s="128"/>
      <c r="P95" s="129"/>
      <c r="Q95" s="129"/>
      <c r="R95" s="129"/>
      <c r="S95" s="129"/>
      <c r="T95" s="129"/>
      <c r="U95" s="129"/>
      <c r="V95" s="129"/>
      <c r="W95" s="129"/>
      <c r="X95" s="129"/>
      <c r="Y95" s="129"/>
      <c r="Z95" s="129"/>
      <c r="AA95" s="129"/>
      <c r="AB95" s="129"/>
      <c r="AC95" s="129"/>
      <c r="AD95" s="129"/>
      <c r="AE95" s="129"/>
      <c r="AF95" s="129"/>
      <c r="AG95" s="129"/>
      <c r="AH95" s="129"/>
      <c r="AI95" s="129"/>
    </row>
    <row r="96" spans="1:35" ht="15.75" customHeight="1">
      <c r="A96" s="161"/>
      <c r="B96" s="162"/>
      <c r="C96" s="163"/>
      <c r="D96" s="164"/>
      <c r="E96" s="161"/>
      <c r="F96" s="165"/>
      <c r="G96" s="166"/>
      <c r="H96" s="166"/>
      <c r="I96" s="166"/>
      <c r="J96" s="166"/>
      <c r="K96" s="166"/>
      <c r="L96" s="167"/>
      <c r="M96" s="44"/>
      <c r="N96" s="127"/>
      <c r="O96" s="128"/>
      <c r="P96" s="129"/>
      <c r="Q96" s="129"/>
      <c r="R96" s="129"/>
      <c r="S96" s="129"/>
      <c r="T96" s="129"/>
      <c r="U96" s="129"/>
      <c r="V96" s="129"/>
      <c r="W96" s="129"/>
      <c r="X96" s="129"/>
      <c r="Y96" s="129"/>
      <c r="Z96" s="129"/>
      <c r="AA96" s="129"/>
      <c r="AB96" s="129"/>
      <c r="AC96" s="129"/>
      <c r="AD96" s="129"/>
      <c r="AE96" s="129"/>
      <c r="AF96" s="129"/>
      <c r="AG96" s="129"/>
      <c r="AH96" s="129"/>
      <c r="AI96" s="129"/>
    </row>
    <row r="97" spans="1:35" ht="15.75" customHeight="1">
      <c r="A97" s="161"/>
      <c r="B97" s="162"/>
      <c r="C97" s="163"/>
      <c r="D97" s="164"/>
      <c r="E97" s="161"/>
      <c r="F97" s="165"/>
      <c r="G97" s="166"/>
      <c r="H97" s="166"/>
      <c r="I97" s="166"/>
      <c r="J97" s="166"/>
      <c r="K97" s="166"/>
      <c r="L97" s="167"/>
      <c r="M97" s="44"/>
      <c r="N97" s="127"/>
      <c r="O97" s="128"/>
      <c r="P97" s="129"/>
      <c r="Q97" s="129"/>
      <c r="R97" s="129"/>
      <c r="S97" s="129"/>
      <c r="T97" s="129"/>
      <c r="U97" s="129"/>
      <c r="V97" s="129"/>
      <c r="W97" s="129"/>
      <c r="X97" s="129"/>
      <c r="Y97" s="129"/>
      <c r="Z97" s="129"/>
      <c r="AA97" s="129"/>
      <c r="AB97" s="129"/>
      <c r="AC97" s="129"/>
      <c r="AD97" s="129"/>
      <c r="AE97" s="129"/>
      <c r="AF97" s="129"/>
      <c r="AG97" s="129"/>
      <c r="AH97" s="129"/>
      <c r="AI97" s="129"/>
    </row>
    <row r="98" spans="1:35" ht="15.75" customHeight="1">
      <c r="A98" s="161"/>
      <c r="B98" s="162"/>
      <c r="C98" s="163"/>
      <c r="D98" s="164"/>
      <c r="E98" s="161"/>
      <c r="F98" s="165"/>
      <c r="G98" s="166"/>
      <c r="H98" s="166"/>
      <c r="I98" s="166"/>
      <c r="J98" s="166"/>
      <c r="K98" s="166"/>
      <c r="L98" s="167"/>
      <c r="M98" s="44"/>
      <c r="N98" s="127"/>
      <c r="O98" s="128"/>
      <c r="P98" s="129"/>
      <c r="Q98" s="129"/>
      <c r="R98" s="129"/>
      <c r="S98" s="129"/>
      <c r="T98" s="129"/>
      <c r="U98" s="129"/>
      <c r="V98" s="129"/>
      <c r="W98" s="129"/>
      <c r="X98" s="129"/>
      <c r="Y98" s="129"/>
      <c r="Z98" s="129"/>
      <c r="AA98" s="129"/>
      <c r="AB98" s="129"/>
      <c r="AC98" s="129"/>
      <c r="AD98" s="129"/>
      <c r="AE98" s="129"/>
      <c r="AF98" s="129"/>
      <c r="AG98" s="129"/>
      <c r="AH98" s="129"/>
      <c r="AI98" s="129"/>
    </row>
    <row r="99" spans="1:35" ht="15.75" customHeight="1">
      <c r="A99" s="161"/>
      <c r="B99" s="162"/>
      <c r="C99" s="163"/>
      <c r="D99" s="164"/>
      <c r="E99" s="161"/>
      <c r="F99" s="165"/>
      <c r="G99" s="166"/>
      <c r="H99" s="166"/>
      <c r="I99" s="166"/>
      <c r="J99" s="166"/>
      <c r="K99" s="166"/>
      <c r="L99" s="167"/>
      <c r="M99" s="44"/>
      <c r="N99" s="127"/>
      <c r="O99" s="128"/>
      <c r="P99" s="129"/>
      <c r="Q99" s="129"/>
      <c r="R99" s="129"/>
      <c r="S99" s="129"/>
      <c r="T99" s="129"/>
      <c r="U99" s="129"/>
      <c r="V99" s="129"/>
      <c r="W99" s="129"/>
      <c r="X99" s="129"/>
      <c r="Y99" s="129"/>
      <c r="Z99" s="129"/>
      <c r="AA99" s="129"/>
      <c r="AB99" s="129"/>
      <c r="AC99" s="129"/>
      <c r="AD99" s="129"/>
      <c r="AE99" s="129"/>
      <c r="AF99" s="129"/>
      <c r="AG99" s="129"/>
      <c r="AH99" s="129"/>
      <c r="AI99" s="129"/>
    </row>
    <row r="100" spans="1:35" ht="15.75" customHeight="1">
      <c r="A100" s="161"/>
      <c r="B100" s="162"/>
      <c r="C100" s="163"/>
      <c r="D100" s="164"/>
      <c r="E100" s="161"/>
      <c r="F100" s="165"/>
      <c r="G100" s="166"/>
      <c r="H100" s="166"/>
      <c r="I100" s="166"/>
      <c r="J100" s="166"/>
      <c r="K100" s="166"/>
      <c r="L100" s="167"/>
      <c r="M100" s="44"/>
      <c r="N100" s="127"/>
      <c r="O100" s="128"/>
      <c r="P100" s="129"/>
      <c r="Q100" s="129"/>
      <c r="R100" s="129"/>
      <c r="S100" s="129"/>
      <c r="T100" s="129"/>
      <c r="U100" s="129"/>
      <c r="V100" s="129"/>
      <c r="W100" s="129"/>
      <c r="X100" s="129"/>
      <c r="Y100" s="129"/>
      <c r="Z100" s="129"/>
      <c r="AA100" s="129"/>
      <c r="AB100" s="129"/>
      <c r="AC100" s="129"/>
      <c r="AD100" s="129"/>
      <c r="AE100" s="129"/>
      <c r="AF100" s="129"/>
      <c r="AG100" s="129"/>
      <c r="AH100" s="129"/>
      <c r="AI100" s="129"/>
    </row>
    <row r="101" spans="1:35" ht="15.75" customHeight="1">
      <c r="A101" s="161"/>
      <c r="B101" s="162"/>
      <c r="C101" s="163"/>
      <c r="D101" s="164"/>
      <c r="E101" s="161"/>
      <c r="F101" s="165"/>
      <c r="G101" s="166"/>
      <c r="H101" s="166"/>
      <c r="I101" s="166"/>
      <c r="J101" s="166"/>
      <c r="K101" s="166"/>
      <c r="L101" s="167"/>
      <c r="M101" s="44"/>
      <c r="N101" s="127"/>
      <c r="O101" s="128"/>
      <c r="P101" s="129"/>
      <c r="Q101" s="129"/>
      <c r="R101" s="129"/>
      <c r="S101" s="129"/>
      <c r="T101" s="129"/>
      <c r="U101" s="129"/>
      <c r="V101" s="129"/>
      <c r="W101" s="129"/>
      <c r="X101" s="129"/>
      <c r="Y101" s="129"/>
      <c r="Z101" s="129"/>
      <c r="AA101" s="129"/>
      <c r="AB101" s="129"/>
      <c r="AC101" s="129"/>
      <c r="AD101" s="129"/>
      <c r="AE101" s="129"/>
      <c r="AF101" s="129"/>
      <c r="AG101" s="129"/>
      <c r="AH101" s="129"/>
      <c r="AI101" s="129"/>
    </row>
    <row r="102" spans="1:35" ht="15.75" customHeight="1">
      <c r="A102" s="161"/>
      <c r="B102" s="162"/>
      <c r="C102" s="163"/>
      <c r="D102" s="164"/>
      <c r="E102" s="161"/>
      <c r="F102" s="165"/>
      <c r="G102" s="166"/>
      <c r="H102" s="166"/>
      <c r="I102" s="166"/>
      <c r="J102" s="166"/>
      <c r="K102" s="166"/>
      <c r="L102" s="167"/>
      <c r="M102" s="44"/>
      <c r="N102" s="127"/>
      <c r="O102" s="128"/>
      <c r="P102" s="129"/>
      <c r="Q102" s="129"/>
      <c r="R102" s="129"/>
      <c r="S102" s="129"/>
      <c r="T102" s="129"/>
      <c r="U102" s="129"/>
      <c r="V102" s="129"/>
      <c r="W102" s="129"/>
      <c r="X102" s="129"/>
      <c r="Y102" s="129"/>
      <c r="Z102" s="129"/>
      <c r="AA102" s="129"/>
      <c r="AB102" s="129"/>
      <c r="AC102" s="129"/>
      <c r="AD102" s="129"/>
      <c r="AE102" s="129"/>
      <c r="AF102" s="129"/>
      <c r="AG102" s="129"/>
      <c r="AH102" s="129"/>
      <c r="AI102" s="129"/>
    </row>
    <row r="103" spans="1:35" ht="15.75" customHeight="1">
      <c r="A103" s="161"/>
      <c r="B103" s="162"/>
      <c r="C103" s="163"/>
      <c r="D103" s="164"/>
      <c r="E103" s="161"/>
      <c r="F103" s="165"/>
      <c r="G103" s="166"/>
      <c r="H103" s="166"/>
      <c r="I103" s="166"/>
      <c r="J103" s="166"/>
      <c r="K103" s="166"/>
      <c r="L103" s="167"/>
      <c r="M103" s="44"/>
      <c r="N103" s="127"/>
      <c r="O103" s="128"/>
      <c r="P103" s="129"/>
      <c r="Q103" s="129"/>
      <c r="R103" s="129"/>
      <c r="S103" s="129"/>
      <c r="T103" s="129"/>
      <c r="U103" s="129"/>
      <c r="V103" s="129"/>
      <c r="W103" s="129"/>
      <c r="X103" s="129"/>
      <c r="Y103" s="129"/>
      <c r="Z103" s="129"/>
      <c r="AA103" s="129"/>
      <c r="AB103" s="129"/>
      <c r="AC103" s="129"/>
      <c r="AD103" s="129"/>
      <c r="AE103" s="129"/>
      <c r="AF103" s="129"/>
      <c r="AG103" s="129"/>
      <c r="AH103" s="129"/>
      <c r="AI103" s="129"/>
    </row>
    <row r="104" spans="1:35" ht="15.75" customHeight="1">
      <c r="A104" s="161"/>
      <c r="B104" s="162"/>
      <c r="C104" s="163"/>
      <c r="D104" s="164"/>
      <c r="E104" s="161"/>
      <c r="F104" s="165"/>
      <c r="G104" s="166"/>
      <c r="H104" s="166"/>
      <c r="I104" s="166"/>
      <c r="J104" s="166"/>
      <c r="K104" s="166"/>
      <c r="L104" s="167"/>
      <c r="M104" s="44"/>
      <c r="N104" s="127"/>
      <c r="O104" s="128"/>
      <c r="P104" s="129"/>
      <c r="Q104" s="129"/>
      <c r="R104" s="129"/>
      <c r="S104" s="129"/>
      <c r="T104" s="129"/>
      <c r="U104" s="129"/>
      <c r="V104" s="129"/>
      <c r="W104" s="129"/>
      <c r="X104" s="129"/>
      <c r="Y104" s="129"/>
      <c r="Z104" s="129"/>
      <c r="AA104" s="129"/>
      <c r="AB104" s="129"/>
      <c r="AC104" s="129"/>
      <c r="AD104" s="129"/>
      <c r="AE104" s="129"/>
      <c r="AF104" s="129"/>
      <c r="AG104" s="129"/>
      <c r="AH104" s="129"/>
      <c r="AI104" s="129"/>
    </row>
    <row r="105" spans="1:35" ht="15.75" customHeight="1">
      <c r="A105" s="161"/>
      <c r="B105" s="162"/>
      <c r="C105" s="163"/>
      <c r="D105" s="164"/>
      <c r="E105" s="161"/>
      <c r="F105" s="165"/>
      <c r="G105" s="166"/>
      <c r="H105" s="166"/>
      <c r="I105" s="166"/>
      <c r="J105" s="166"/>
      <c r="K105" s="166"/>
      <c r="L105" s="167"/>
      <c r="M105" s="44"/>
      <c r="N105" s="127"/>
      <c r="O105" s="128"/>
      <c r="P105" s="129"/>
      <c r="Q105" s="129"/>
      <c r="R105" s="129"/>
      <c r="S105" s="129"/>
      <c r="T105" s="129"/>
      <c r="U105" s="129"/>
      <c r="V105" s="129"/>
      <c r="W105" s="129"/>
      <c r="X105" s="129"/>
      <c r="Y105" s="129"/>
      <c r="Z105" s="129"/>
      <c r="AA105" s="129"/>
      <c r="AB105" s="129"/>
      <c r="AC105" s="129"/>
      <c r="AD105" s="129"/>
      <c r="AE105" s="129"/>
      <c r="AF105" s="129"/>
      <c r="AG105" s="129"/>
      <c r="AH105" s="129"/>
      <c r="AI105" s="129"/>
    </row>
    <row r="106" spans="1:35" ht="15.75" customHeight="1">
      <c r="A106" s="161"/>
      <c r="B106" s="162"/>
      <c r="C106" s="163"/>
      <c r="D106" s="164"/>
      <c r="E106" s="161"/>
      <c r="F106" s="165"/>
      <c r="G106" s="166"/>
      <c r="H106" s="166"/>
      <c r="I106" s="166"/>
      <c r="J106" s="166"/>
      <c r="K106" s="166"/>
      <c r="L106" s="167"/>
      <c r="M106" s="44"/>
      <c r="N106" s="127"/>
      <c r="O106" s="128"/>
      <c r="P106" s="129"/>
      <c r="Q106" s="129"/>
      <c r="R106" s="129"/>
      <c r="S106" s="129"/>
      <c r="T106" s="129"/>
      <c r="U106" s="129"/>
      <c r="V106" s="129"/>
      <c r="W106" s="129"/>
      <c r="X106" s="129"/>
      <c r="Y106" s="129"/>
      <c r="Z106" s="129"/>
      <c r="AA106" s="129"/>
      <c r="AB106" s="129"/>
      <c r="AC106" s="129"/>
      <c r="AD106" s="129"/>
      <c r="AE106" s="129"/>
      <c r="AF106" s="129"/>
      <c r="AG106" s="129"/>
      <c r="AH106" s="129"/>
      <c r="AI106" s="129"/>
    </row>
    <row r="107" spans="1:35" ht="15.75" customHeight="1">
      <c r="A107" s="161"/>
      <c r="B107" s="162"/>
      <c r="C107" s="163"/>
      <c r="D107" s="164"/>
      <c r="E107" s="161"/>
      <c r="F107" s="165"/>
      <c r="G107" s="166"/>
      <c r="H107" s="166"/>
      <c r="I107" s="166"/>
      <c r="J107" s="166"/>
      <c r="K107" s="166"/>
      <c r="L107" s="167"/>
      <c r="M107" s="44"/>
      <c r="N107" s="127"/>
      <c r="O107" s="128"/>
      <c r="P107" s="129"/>
      <c r="Q107" s="129"/>
      <c r="R107" s="129"/>
      <c r="S107" s="129"/>
      <c r="T107" s="129"/>
      <c r="U107" s="129"/>
      <c r="V107" s="129"/>
      <c r="W107" s="129"/>
      <c r="X107" s="129"/>
      <c r="Y107" s="129"/>
      <c r="Z107" s="129"/>
      <c r="AA107" s="129"/>
      <c r="AB107" s="129"/>
      <c r="AC107" s="129"/>
      <c r="AD107" s="129"/>
      <c r="AE107" s="129"/>
      <c r="AF107" s="129"/>
      <c r="AG107" s="129"/>
      <c r="AH107" s="129"/>
      <c r="AI107" s="129"/>
    </row>
    <row r="108" spans="1:35" ht="15.75" customHeight="1">
      <c r="A108" s="161"/>
      <c r="B108" s="162"/>
      <c r="C108" s="163"/>
      <c r="D108" s="164"/>
      <c r="E108" s="161"/>
      <c r="F108" s="165"/>
      <c r="G108" s="166"/>
      <c r="H108" s="166"/>
      <c r="I108" s="166"/>
      <c r="J108" s="166"/>
      <c r="K108" s="166"/>
      <c r="L108" s="167"/>
      <c r="M108" s="44"/>
      <c r="N108" s="127"/>
      <c r="O108" s="128"/>
      <c r="P108" s="129"/>
      <c r="Q108" s="129"/>
      <c r="R108" s="129"/>
      <c r="S108" s="129"/>
      <c r="T108" s="129"/>
      <c r="U108" s="129"/>
      <c r="V108" s="129"/>
      <c r="W108" s="129"/>
      <c r="X108" s="129"/>
      <c r="Y108" s="129"/>
      <c r="Z108" s="129"/>
      <c r="AA108" s="129"/>
      <c r="AB108" s="129"/>
      <c r="AC108" s="129"/>
      <c r="AD108" s="129"/>
      <c r="AE108" s="129"/>
      <c r="AF108" s="129"/>
      <c r="AG108" s="129"/>
      <c r="AH108" s="129"/>
      <c r="AI108" s="129"/>
    </row>
    <row r="109" spans="1:35" ht="15.75" customHeight="1">
      <c r="A109" s="161"/>
      <c r="B109" s="162"/>
      <c r="C109" s="163"/>
      <c r="D109" s="164"/>
      <c r="E109" s="161"/>
      <c r="F109" s="165"/>
      <c r="G109" s="166"/>
      <c r="H109" s="166"/>
      <c r="I109" s="166"/>
      <c r="J109" s="166"/>
      <c r="K109" s="166"/>
      <c r="L109" s="167"/>
      <c r="M109" s="44"/>
      <c r="N109" s="127"/>
      <c r="O109" s="128"/>
      <c r="P109" s="129"/>
      <c r="Q109" s="129"/>
      <c r="R109" s="129"/>
      <c r="S109" s="129"/>
      <c r="T109" s="129"/>
      <c r="U109" s="129"/>
      <c r="V109" s="129"/>
      <c r="W109" s="129"/>
      <c r="X109" s="129"/>
      <c r="Y109" s="129"/>
      <c r="Z109" s="129"/>
      <c r="AA109" s="129"/>
      <c r="AB109" s="129"/>
      <c r="AC109" s="129"/>
      <c r="AD109" s="129"/>
      <c r="AE109" s="129"/>
      <c r="AF109" s="129"/>
      <c r="AG109" s="129"/>
      <c r="AH109" s="129"/>
      <c r="AI109" s="129"/>
    </row>
    <row r="110" spans="1:35" ht="15.75" customHeight="1">
      <c r="A110" s="161"/>
      <c r="B110" s="162"/>
      <c r="C110" s="163"/>
      <c r="D110" s="164"/>
      <c r="E110" s="161"/>
      <c r="F110" s="165"/>
      <c r="G110" s="166"/>
      <c r="H110" s="166"/>
      <c r="I110" s="166"/>
      <c r="J110" s="166"/>
      <c r="K110" s="166"/>
      <c r="L110" s="167"/>
      <c r="M110" s="44"/>
      <c r="N110" s="127"/>
      <c r="O110" s="128"/>
      <c r="P110" s="129"/>
      <c r="Q110" s="129"/>
      <c r="R110" s="129"/>
      <c r="S110" s="129"/>
      <c r="T110" s="129"/>
      <c r="U110" s="129"/>
      <c r="V110" s="129"/>
      <c r="W110" s="129"/>
      <c r="X110" s="129"/>
      <c r="Y110" s="129"/>
      <c r="Z110" s="129"/>
      <c r="AA110" s="129"/>
      <c r="AB110" s="129"/>
      <c r="AC110" s="129"/>
      <c r="AD110" s="129"/>
      <c r="AE110" s="129"/>
      <c r="AF110" s="129"/>
      <c r="AG110" s="129"/>
      <c r="AH110" s="129"/>
      <c r="AI110" s="129"/>
    </row>
    <row r="111" spans="1:35" ht="15.75" customHeight="1">
      <c r="A111" s="161"/>
      <c r="B111" s="162"/>
      <c r="C111" s="163"/>
      <c r="D111" s="164"/>
      <c r="E111" s="161"/>
      <c r="F111" s="165"/>
      <c r="G111" s="166"/>
      <c r="H111" s="166"/>
      <c r="I111" s="166"/>
      <c r="J111" s="166"/>
      <c r="K111" s="166"/>
      <c r="L111" s="167"/>
      <c r="M111" s="44"/>
      <c r="N111" s="127"/>
      <c r="O111" s="128"/>
      <c r="P111" s="129"/>
      <c r="Q111" s="129"/>
      <c r="R111" s="129"/>
      <c r="S111" s="129"/>
      <c r="T111" s="129"/>
      <c r="U111" s="129"/>
      <c r="V111" s="129"/>
      <c r="W111" s="129"/>
      <c r="X111" s="129"/>
      <c r="Y111" s="129"/>
      <c r="Z111" s="129"/>
      <c r="AA111" s="129"/>
      <c r="AB111" s="129"/>
      <c r="AC111" s="129"/>
      <c r="AD111" s="129"/>
      <c r="AE111" s="129"/>
      <c r="AF111" s="129"/>
      <c r="AG111" s="129"/>
      <c r="AH111" s="129"/>
      <c r="AI111" s="129"/>
    </row>
    <row r="112" spans="1:35" ht="15.75" customHeight="1">
      <c r="A112" s="161"/>
      <c r="B112" s="162"/>
      <c r="C112" s="163"/>
      <c r="D112" s="164"/>
      <c r="E112" s="161"/>
      <c r="F112" s="165"/>
      <c r="G112" s="166"/>
      <c r="H112" s="166"/>
      <c r="I112" s="166"/>
      <c r="J112" s="166"/>
      <c r="K112" s="166"/>
      <c r="L112" s="167"/>
      <c r="M112" s="44"/>
      <c r="N112" s="127"/>
      <c r="O112" s="128"/>
      <c r="P112" s="129"/>
      <c r="Q112" s="129"/>
      <c r="R112" s="129"/>
      <c r="S112" s="129"/>
      <c r="T112" s="129"/>
      <c r="U112" s="129"/>
      <c r="V112" s="129"/>
      <c r="W112" s="129"/>
      <c r="X112" s="129"/>
      <c r="Y112" s="129"/>
      <c r="Z112" s="129"/>
      <c r="AA112" s="129"/>
      <c r="AB112" s="129"/>
      <c r="AC112" s="129"/>
      <c r="AD112" s="129"/>
      <c r="AE112" s="129"/>
      <c r="AF112" s="129"/>
      <c r="AG112" s="129"/>
      <c r="AH112" s="129"/>
      <c r="AI112" s="129"/>
    </row>
    <row r="113" spans="1:35" ht="15.75" customHeight="1">
      <c r="A113" s="161"/>
      <c r="B113" s="162"/>
      <c r="C113" s="163"/>
      <c r="D113" s="164"/>
      <c r="E113" s="161"/>
      <c r="F113" s="165"/>
      <c r="G113" s="166"/>
      <c r="H113" s="166"/>
      <c r="I113" s="166"/>
      <c r="J113" s="166"/>
      <c r="K113" s="166"/>
      <c r="L113" s="167"/>
      <c r="M113" s="44"/>
      <c r="N113" s="127"/>
      <c r="O113" s="128"/>
      <c r="P113" s="129"/>
      <c r="Q113" s="129"/>
      <c r="R113" s="129"/>
      <c r="S113" s="129"/>
      <c r="T113" s="129"/>
      <c r="U113" s="129"/>
      <c r="V113" s="129"/>
      <c r="W113" s="129"/>
      <c r="X113" s="129"/>
      <c r="Y113" s="129"/>
      <c r="Z113" s="129"/>
      <c r="AA113" s="129"/>
      <c r="AB113" s="129"/>
      <c r="AC113" s="129"/>
      <c r="AD113" s="129"/>
      <c r="AE113" s="129"/>
      <c r="AF113" s="129"/>
      <c r="AG113" s="129"/>
      <c r="AH113" s="129"/>
      <c r="AI113" s="129"/>
    </row>
    <row r="114" spans="1:35" ht="15.75" customHeight="1">
      <c r="A114" s="161"/>
      <c r="B114" s="162"/>
      <c r="C114" s="163"/>
      <c r="D114" s="164"/>
      <c r="E114" s="161"/>
      <c r="F114" s="165"/>
      <c r="G114" s="166"/>
      <c r="H114" s="166"/>
      <c r="I114" s="166"/>
      <c r="J114" s="166"/>
      <c r="K114" s="166"/>
      <c r="L114" s="167"/>
      <c r="M114" s="44"/>
      <c r="N114" s="127"/>
      <c r="O114" s="128"/>
      <c r="P114" s="129"/>
      <c r="Q114" s="129"/>
      <c r="R114" s="129"/>
      <c r="S114" s="129"/>
      <c r="T114" s="129"/>
      <c r="U114" s="129"/>
      <c r="V114" s="129"/>
      <c r="W114" s="129"/>
      <c r="X114" s="129"/>
      <c r="Y114" s="129"/>
      <c r="Z114" s="129"/>
      <c r="AA114" s="129"/>
      <c r="AB114" s="129"/>
      <c r="AC114" s="129"/>
      <c r="AD114" s="129"/>
      <c r="AE114" s="129"/>
      <c r="AF114" s="129"/>
      <c r="AG114" s="129"/>
      <c r="AH114" s="129"/>
      <c r="AI114" s="129"/>
    </row>
    <row r="115" spans="1:35" ht="15.75" customHeight="1">
      <c r="A115" s="161"/>
      <c r="B115" s="162"/>
      <c r="C115" s="163"/>
      <c r="D115" s="164"/>
      <c r="E115" s="161"/>
      <c r="F115" s="165"/>
      <c r="G115" s="166"/>
      <c r="H115" s="166"/>
      <c r="I115" s="166"/>
      <c r="J115" s="166"/>
      <c r="K115" s="166"/>
      <c r="L115" s="167"/>
      <c r="M115" s="44"/>
      <c r="N115" s="127"/>
      <c r="O115" s="128"/>
      <c r="P115" s="129"/>
      <c r="Q115" s="129"/>
      <c r="R115" s="129"/>
      <c r="S115" s="129"/>
      <c r="T115" s="129"/>
      <c r="U115" s="129"/>
      <c r="V115" s="129"/>
      <c r="W115" s="129"/>
      <c r="X115" s="129"/>
      <c r="Y115" s="129"/>
      <c r="Z115" s="129"/>
      <c r="AA115" s="129"/>
      <c r="AB115" s="129"/>
      <c r="AC115" s="129"/>
      <c r="AD115" s="129"/>
      <c r="AE115" s="129"/>
      <c r="AF115" s="129"/>
      <c r="AG115" s="129"/>
      <c r="AH115" s="129"/>
      <c r="AI115" s="129"/>
    </row>
    <row r="116" spans="1:35" ht="15.75" customHeight="1">
      <c r="A116" s="161"/>
      <c r="B116" s="162"/>
      <c r="C116" s="163"/>
      <c r="D116" s="164"/>
      <c r="E116" s="161"/>
      <c r="F116" s="165"/>
      <c r="G116" s="166"/>
      <c r="H116" s="166"/>
      <c r="I116" s="166"/>
      <c r="J116" s="166"/>
      <c r="K116" s="166"/>
      <c r="L116" s="167"/>
      <c r="M116" s="44"/>
      <c r="N116" s="127"/>
      <c r="O116" s="128"/>
      <c r="P116" s="129"/>
      <c r="Q116" s="129"/>
      <c r="R116" s="129"/>
      <c r="S116" s="129"/>
      <c r="T116" s="129"/>
      <c r="U116" s="129"/>
      <c r="V116" s="129"/>
      <c r="W116" s="129"/>
      <c r="X116" s="129"/>
      <c r="Y116" s="129"/>
      <c r="Z116" s="129"/>
      <c r="AA116" s="129"/>
      <c r="AB116" s="129"/>
      <c r="AC116" s="129"/>
      <c r="AD116" s="129"/>
      <c r="AE116" s="129"/>
      <c r="AF116" s="129"/>
      <c r="AG116" s="129"/>
      <c r="AH116" s="129"/>
      <c r="AI116" s="129"/>
    </row>
    <row r="117" spans="1:35" ht="15.75" customHeight="1">
      <c r="A117" s="161"/>
      <c r="B117" s="162"/>
      <c r="C117" s="163"/>
      <c r="D117" s="164"/>
      <c r="E117" s="161"/>
      <c r="F117" s="165"/>
      <c r="G117" s="166"/>
      <c r="H117" s="166"/>
      <c r="I117" s="166"/>
      <c r="J117" s="166"/>
      <c r="K117" s="166"/>
      <c r="L117" s="167"/>
      <c r="M117" s="44"/>
      <c r="N117" s="127"/>
      <c r="O117" s="128"/>
      <c r="P117" s="129"/>
      <c r="Q117" s="129"/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</row>
    <row r="118" spans="1:35" ht="15.75" customHeight="1">
      <c r="A118" s="161"/>
      <c r="B118" s="162"/>
      <c r="C118" s="163"/>
      <c r="D118" s="164"/>
      <c r="E118" s="161"/>
      <c r="F118" s="165"/>
      <c r="G118" s="166"/>
      <c r="H118" s="166"/>
      <c r="I118" s="166"/>
      <c r="J118" s="166"/>
      <c r="K118" s="166"/>
      <c r="L118" s="167"/>
      <c r="M118" s="44"/>
      <c r="N118" s="127"/>
      <c r="O118" s="128"/>
      <c r="P118" s="129"/>
      <c r="Q118" s="129"/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</row>
    <row r="119" spans="1:35" ht="15.75" customHeight="1">
      <c r="A119" s="161"/>
      <c r="B119" s="162"/>
      <c r="C119" s="163"/>
      <c r="D119" s="164"/>
      <c r="E119" s="161"/>
      <c r="F119" s="165"/>
      <c r="G119" s="166"/>
      <c r="H119" s="166"/>
      <c r="I119" s="166"/>
      <c r="J119" s="166"/>
      <c r="K119" s="166"/>
      <c r="L119" s="167"/>
      <c r="M119" s="44"/>
      <c r="N119" s="127"/>
      <c r="O119" s="128"/>
      <c r="P119" s="129"/>
      <c r="Q119" s="129"/>
      <c r="R119" s="129"/>
      <c r="S119" s="129"/>
      <c r="T119" s="129"/>
      <c r="U119" s="129"/>
      <c r="V119" s="129"/>
      <c r="W119" s="129"/>
      <c r="X119" s="129"/>
      <c r="Y119" s="129"/>
      <c r="Z119" s="129"/>
      <c r="AA119" s="129"/>
      <c r="AB119" s="129"/>
      <c r="AC119" s="129"/>
      <c r="AD119" s="129"/>
      <c r="AE119" s="129"/>
      <c r="AF119" s="129"/>
      <c r="AG119" s="129"/>
      <c r="AH119" s="129"/>
      <c r="AI119" s="129"/>
    </row>
    <row r="120" spans="1:35" ht="15.75" customHeight="1">
      <c r="A120" s="161"/>
      <c r="B120" s="162"/>
      <c r="C120" s="163"/>
      <c r="D120" s="164"/>
      <c r="E120" s="161"/>
      <c r="F120" s="165"/>
      <c r="G120" s="166"/>
      <c r="H120" s="166"/>
      <c r="I120" s="166"/>
      <c r="J120" s="166"/>
      <c r="K120" s="166"/>
      <c r="L120" s="167"/>
      <c r="M120" s="44"/>
      <c r="N120" s="127"/>
      <c r="O120" s="128"/>
      <c r="P120" s="129"/>
      <c r="Q120" s="129"/>
      <c r="R120" s="129"/>
      <c r="S120" s="129"/>
      <c r="T120" s="129"/>
      <c r="U120" s="129"/>
      <c r="V120" s="129"/>
      <c r="W120" s="129"/>
      <c r="X120" s="129"/>
      <c r="Y120" s="129"/>
      <c r="Z120" s="129"/>
      <c r="AA120" s="129"/>
      <c r="AB120" s="129"/>
      <c r="AC120" s="129"/>
      <c r="AD120" s="129"/>
      <c r="AE120" s="129"/>
      <c r="AF120" s="129"/>
      <c r="AG120" s="129"/>
      <c r="AH120" s="129"/>
      <c r="AI120" s="129"/>
    </row>
    <row r="121" spans="1:35" ht="15.75" customHeight="1">
      <c r="A121" s="161"/>
      <c r="B121" s="162"/>
      <c r="C121" s="163"/>
      <c r="D121" s="164"/>
      <c r="E121" s="161"/>
      <c r="F121" s="165"/>
      <c r="G121" s="166"/>
      <c r="H121" s="166"/>
      <c r="I121" s="166"/>
      <c r="J121" s="166"/>
      <c r="K121" s="166"/>
      <c r="L121" s="167"/>
      <c r="M121" s="44"/>
      <c r="N121" s="127"/>
      <c r="O121" s="128"/>
      <c r="P121" s="129"/>
      <c r="Q121" s="129"/>
      <c r="R121" s="129"/>
      <c r="S121" s="129"/>
      <c r="T121" s="129"/>
      <c r="U121" s="129"/>
      <c r="V121" s="129"/>
      <c r="W121" s="129"/>
      <c r="X121" s="129"/>
      <c r="Y121" s="129"/>
      <c r="Z121" s="129"/>
      <c r="AA121" s="129"/>
      <c r="AB121" s="129"/>
      <c r="AC121" s="129"/>
      <c r="AD121" s="129"/>
      <c r="AE121" s="129"/>
      <c r="AF121" s="129"/>
      <c r="AG121" s="129"/>
      <c r="AH121" s="129"/>
      <c r="AI121" s="129"/>
    </row>
    <row r="122" spans="1:35" ht="15.75" customHeight="1">
      <c r="A122" s="161"/>
      <c r="B122" s="162"/>
      <c r="C122" s="163"/>
      <c r="D122" s="164"/>
      <c r="E122" s="161"/>
      <c r="F122" s="165"/>
      <c r="G122" s="166"/>
      <c r="H122" s="166"/>
      <c r="I122" s="166"/>
      <c r="J122" s="166"/>
      <c r="K122" s="166"/>
      <c r="L122" s="167"/>
      <c r="M122" s="44"/>
      <c r="N122" s="127"/>
      <c r="O122" s="128"/>
      <c r="P122" s="129"/>
      <c r="Q122" s="129"/>
      <c r="R122" s="129"/>
      <c r="S122" s="129"/>
      <c r="T122" s="129"/>
      <c r="U122" s="129"/>
      <c r="V122" s="129"/>
      <c r="W122" s="129"/>
      <c r="X122" s="129"/>
      <c r="Y122" s="129"/>
      <c r="Z122" s="129"/>
      <c r="AA122" s="129"/>
      <c r="AB122" s="129"/>
      <c r="AC122" s="129"/>
      <c r="AD122" s="129"/>
      <c r="AE122" s="129"/>
      <c r="AF122" s="129"/>
      <c r="AG122" s="129"/>
      <c r="AH122" s="129"/>
      <c r="AI122" s="129"/>
    </row>
    <row r="123" spans="1:35" ht="15.75" customHeight="1">
      <c r="A123" s="161"/>
      <c r="B123" s="162"/>
      <c r="C123" s="163"/>
      <c r="D123" s="164"/>
      <c r="E123" s="161"/>
      <c r="F123" s="165"/>
      <c r="G123" s="166"/>
      <c r="H123" s="166"/>
      <c r="I123" s="166"/>
      <c r="J123" s="166"/>
      <c r="K123" s="166"/>
      <c r="L123" s="167"/>
      <c r="M123" s="44"/>
      <c r="N123" s="127"/>
      <c r="O123" s="128"/>
      <c r="P123" s="129"/>
      <c r="Q123" s="129"/>
      <c r="R123" s="129"/>
      <c r="S123" s="129"/>
      <c r="T123" s="129"/>
      <c r="U123" s="129"/>
      <c r="V123" s="129"/>
      <c r="W123" s="129"/>
      <c r="X123" s="129"/>
      <c r="Y123" s="129"/>
      <c r="Z123" s="129"/>
      <c r="AA123" s="129"/>
      <c r="AB123" s="129"/>
      <c r="AC123" s="129"/>
      <c r="AD123" s="129"/>
      <c r="AE123" s="129"/>
      <c r="AF123" s="129"/>
      <c r="AG123" s="129"/>
      <c r="AH123" s="129"/>
      <c r="AI123" s="129"/>
    </row>
    <row r="124" spans="1:35" ht="15.75" customHeight="1">
      <c r="A124" s="161"/>
      <c r="B124" s="162"/>
      <c r="C124" s="163"/>
      <c r="D124" s="164"/>
      <c r="E124" s="161"/>
      <c r="F124" s="165"/>
      <c r="G124" s="166"/>
      <c r="H124" s="166"/>
      <c r="I124" s="166"/>
      <c r="J124" s="166"/>
      <c r="K124" s="166"/>
      <c r="L124" s="167"/>
      <c r="M124" s="44"/>
      <c r="N124" s="127"/>
      <c r="O124" s="128"/>
      <c r="P124" s="129"/>
      <c r="Q124" s="129"/>
      <c r="R124" s="129"/>
      <c r="S124" s="129"/>
      <c r="T124" s="129"/>
      <c r="U124" s="129"/>
      <c r="V124" s="129"/>
      <c r="W124" s="129"/>
      <c r="X124" s="129"/>
      <c r="Y124" s="129"/>
      <c r="Z124" s="129"/>
      <c r="AA124" s="129"/>
      <c r="AB124" s="129"/>
      <c r="AC124" s="129"/>
      <c r="AD124" s="129"/>
      <c r="AE124" s="129"/>
      <c r="AF124" s="129"/>
      <c r="AG124" s="129"/>
      <c r="AH124" s="129"/>
      <c r="AI124" s="129"/>
    </row>
    <row r="125" spans="1:35" ht="15.75" customHeight="1">
      <c r="A125" s="161"/>
      <c r="B125" s="162"/>
      <c r="C125" s="163"/>
      <c r="D125" s="164"/>
      <c r="E125" s="161"/>
      <c r="F125" s="165"/>
      <c r="G125" s="166"/>
      <c r="H125" s="166"/>
      <c r="I125" s="166"/>
      <c r="J125" s="166"/>
      <c r="K125" s="166"/>
      <c r="L125" s="167"/>
      <c r="M125" s="44"/>
      <c r="N125" s="127"/>
      <c r="O125" s="128"/>
      <c r="P125" s="129"/>
      <c r="Q125" s="129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</row>
    <row r="126" spans="1:35" ht="15.75" customHeight="1">
      <c r="A126" s="161"/>
      <c r="B126" s="162"/>
      <c r="C126" s="163"/>
      <c r="D126" s="164"/>
      <c r="E126" s="161"/>
      <c r="F126" s="165"/>
      <c r="G126" s="166"/>
      <c r="H126" s="166"/>
      <c r="I126" s="166"/>
      <c r="J126" s="166"/>
      <c r="K126" s="166"/>
      <c r="L126" s="167"/>
      <c r="M126" s="44"/>
      <c r="N126" s="127"/>
      <c r="O126" s="128"/>
      <c r="P126" s="129"/>
      <c r="Q126" s="129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</row>
    <row r="127" spans="1:35" ht="15.75" customHeight="1">
      <c r="A127" s="161"/>
      <c r="B127" s="162"/>
      <c r="C127" s="163"/>
      <c r="D127" s="164"/>
      <c r="E127" s="161"/>
      <c r="F127" s="165"/>
      <c r="G127" s="166"/>
      <c r="H127" s="166"/>
      <c r="I127" s="166"/>
      <c r="J127" s="166"/>
      <c r="K127" s="166"/>
      <c r="L127" s="167"/>
      <c r="M127" s="44"/>
      <c r="N127" s="127"/>
      <c r="O127" s="128"/>
      <c r="P127" s="129"/>
      <c r="Q127" s="129"/>
      <c r="R127" s="129"/>
      <c r="S127" s="129"/>
      <c r="T127" s="129"/>
      <c r="U127" s="129"/>
      <c r="V127" s="129"/>
      <c r="W127" s="129"/>
      <c r="X127" s="129"/>
      <c r="Y127" s="129"/>
      <c r="Z127" s="129"/>
      <c r="AA127" s="129"/>
      <c r="AB127" s="129"/>
      <c r="AC127" s="129"/>
      <c r="AD127" s="129"/>
      <c r="AE127" s="129"/>
      <c r="AF127" s="129"/>
      <c r="AG127" s="129"/>
      <c r="AH127" s="129"/>
      <c r="AI127" s="129"/>
    </row>
    <row r="128" spans="1:35" ht="15.75" customHeight="1">
      <c r="A128" s="161"/>
      <c r="B128" s="162"/>
      <c r="C128" s="163"/>
      <c r="D128" s="164"/>
      <c r="E128" s="161"/>
      <c r="F128" s="165"/>
      <c r="G128" s="166"/>
      <c r="H128" s="166"/>
      <c r="I128" s="166"/>
      <c r="J128" s="166"/>
      <c r="K128" s="166"/>
      <c r="L128" s="167"/>
      <c r="M128" s="44"/>
      <c r="N128" s="127"/>
      <c r="O128" s="128"/>
      <c r="P128" s="129"/>
      <c r="Q128" s="129"/>
      <c r="R128" s="129"/>
      <c r="S128" s="129"/>
      <c r="T128" s="129"/>
      <c r="U128" s="129"/>
      <c r="V128" s="129"/>
      <c r="W128" s="129"/>
      <c r="X128" s="129"/>
      <c r="Y128" s="129"/>
      <c r="Z128" s="129"/>
      <c r="AA128" s="129"/>
      <c r="AB128" s="129"/>
      <c r="AC128" s="129"/>
      <c r="AD128" s="129"/>
      <c r="AE128" s="129"/>
      <c r="AF128" s="129"/>
      <c r="AG128" s="129"/>
      <c r="AH128" s="129"/>
      <c r="AI128" s="129"/>
    </row>
    <row r="129" spans="1:35" ht="15.75" customHeight="1">
      <c r="A129" s="161"/>
      <c r="B129" s="162"/>
      <c r="C129" s="163"/>
      <c r="D129" s="164"/>
      <c r="E129" s="161"/>
      <c r="F129" s="165"/>
      <c r="G129" s="166"/>
      <c r="H129" s="166"/>
      <c r="I129" s="166"/>
      <c r="J129" s="166"/>
      <c r="K129" s="166"/>
      <c r="L129" s="167"/>
      <c r="M129" s="44"/>
      <c r="N129" s="127"/>
      <c r="O129" s="128"/>
      <c r="P129" s="129"/>
      <c r="Q129" s="129"/>
      <c r="R129" s="129"/>
      <c r="S129" s="129"/>
      <c r="T129" s="129"/>
      <c r="U129" s="129"/>
      <c r="V129" s="129"/>
      <c r="W129" s="129"/>
      <c r="X129" s="129"/>
      <c r="Y129" s="129"/>
      <c r="Z129" s="129"/>
      <c r="AA129" s="129"/>
      <c r="AB129" s="129"/>
      <c r="AC129" s="129"/>
      <c r="AD129" s="129"/>
      <c r="AE129" s="129"/>
      <c r="AF129" s="129"/>
      <c r="AG129" s="129"/>
      <c r="AH129" s="129"/>
      <c r="AI129" s="129"/>
    </row>
    <row r="130" spans="1:35" ht="15.75" customHeight="1">
      <c r="A130" s="161"/>
      <c r="B130" s="162"/>
      <c r="C130" s="163"/>
      <c r="D130" s="164"/>
      <c r="E130" s="161"/>
      <c r="F130" s="165"/>
      <c r="G130" s="166"/>
      <c r="H130" s="166"/>
      <c r="I130" s="166"/>
      <c r="J130" s="166"/>
      <c r="K130" s="166"/>
      <c r="L130" s="167"/>
      <c r="M130" s="44"/>
      <c r="N130" s="127"/>
      <c r="O130" s="128"/>
      <c r="P130" s="129"/>
      <c r="Q130" s="129"/>
      <c r="R130" s="129"/>
      <c r="S130" s="129"/>
      <c r="T130" s="129"/>
      <c r="U130" s="129"/>
      <c r="V130" s="129"/>
      <c r="W130" s="129"/>
      <c r="X130" s="129"/>
      <c r="Y130" s="129"/>
      <c r="Z130" s="129"/>
      <c r="AA130" s="129"/>
      <c r="AB130" s="129"/>
      <c r="AC130" s="129"/>
      <c r="AD130" s="129"/>
      <c r="AE130" s="129"/>
      <c r="AF130" s="129"/>
      <c r="AG130" s="129"/>
      <c r="AH130" s="129"/>
      <c r="AI130" s="129"/>
    </row>
    <row r="131" spans="1:35" ht="15.75" customHeight="1">
      <c r="A131" s="161"/>
      <c r="B131" s="162"/>
      <c r="C131" s="163"/>
      <c r="D131" s="164"/>
      <c r="E131" s="161"/>
      <c r="F131" s="165"/>
      <c r="G131" s="166"/>
      <c r="H131" s="166"/>
      <c r="I131" s="166"/>
      <c r="J131" s="166"/>
      <c r="K131" s="166"/>
      <c r="L131" s="167"/>
      <c r="M131" s="44"/>
      <c r="N131" s="127"/>
      <c r="O131" s="128"/>
      <c r="P131" s="129"/>
      <c r="Q131" s="129"/>
      <c r="R131" s="129"/>
      <c r="S131" s="129"/>
      <c r="T131" s="129"/>
      <c r="U131" s="129"/>
      <c r="V131" s="129"/>
      <c r="W131" s="129"/>
      <c r="X131" s="129"/>
      <c r="Y131" s="129"/>
      <c r="Z131" s="129"/>
      <c r="AA131" s="129"/>
      <c r="AB131" s="129"/>
      <c r="AC131" s="129"/>
      <c r="AD131" s="129"/>
      <c r="AE131" s="129"/>
      <c r="AF131" s="129"/>
      <c r="AG131" s="129"/>
      <c r="AH131" s="129"/>
      <c r="AI131" s="129"/>
    </row>
    <row r="132" spans="1:35" ht="15.75" customHeight="1">
      <c r="A132" s="161"/>
      <c r="B132" s="162"/>
      <c r="C132" s="163"/>
      <c r="D132" s="164"/>
      <c r="E132" s="161"/>
      <c r="F132" s="165"/>
      <c r="G132" s="166"/>
      <c r="H132" s="166"/>
      <c r="I132" s="166"/>
      <c r="J132" s="166"/>
      <c r="K132" s="166"/>
      <c r="L132" s="167"/>
      <c r="M132" s="44"/>
      <c r="N132" s="127"/>
      <c r="O132" s="128"/>
      <c r="P132" s="129"/>
      <c r="Q132" s="129"/>
      <c r="R132" s="129"/>
      <c r="S132" s="129"/>
      <c r="T132" s="129"/>
      <c r="U132" s="129"/>
      <c r="V132" s="129"/>
      <c r="W132" s="129"/>
      <c r="X132" s="129"/>
      <c r="Y132" s="129"/>
      <c r="Z132" s="129"/>
      <c r="AA132" s="129"/>
      <c r="AB132" s="129"/>
      <c r="AC132" s="129"/>
      <c r="AD132" s="129"/>
      <c r="AE132" s="129"/>
      <c r="AF132" s="129"/>
      <c r="AG132" s="129"/>
      <c r="AH132" s="129"/>
      <c r="AI132" s="129"/>
    </row>
    <row r="133" spans="1:35" ht="15.75" customHeight="1">
      <c r="A133" s="161"/>
      <c r="B133" s="162"/>
      <c r="C133" s="163"/>
      <c r="D133" s="164"/>
      <c r="E133" s="161"/>
      <c r="F133" s="165"/>
      <c r="G133" s="166"/>
      <c r="H133" s="166"/>
      <c r="I133" s="166"/>
      <c r="J133" s="166"/>
      <c r="K133" s="166"/>
      <c r="L133" s="167"/>
      <c r="M133" s="44"/>
      <c r="N133" s="127"/>
      <c r="O133" s="128"/>
      <c r="P133" s="129"/>
      <c r="Q133" s="129"/>
      <c r="R133" s="129"/>
      <c r="S133" s="129"/>
      <c r="T133" s="129"/>
      <c r="U133" s="129"/>
      <c r="V133" s="129"/>
      <c r="W133" s="129"/>
      <c r="X133" s="129"/>
      <c r="Y133" s="129"/>
      <c r="Z133" s="129"/>
      <c r="AA133" s="129"/>
      <c r="AB133" s="129"/>
      <c r="AC133" s="129"/>
      <c r="AD133" s="129"/>
      <c r="AE133" s="129"/>
      <c r="AF133" s="129"/>
      <c r="AG133" s="129"/>
      <c r="AH133" s="129"/>
      <c r="AI133" s="129"/>
    </row>
    <row r="134" spans="1:35" ht="15.75" customHeight="1">
      <c r="A134" s="161"/>
      <c r="B134" s="162"/>
      <c r="C134" s="163"/>
      <c r="D134" s="164"/>
      <c r="E134" s="161"/>
      <c r="F134" s="165"/>
      <c r="G134" s="166"/>
      <c r="H134" s="166"/>
      <c r="I134" s="166"/>
      <c r="J134" s="166"/>
      <c r="K134" s="166"/>
      <c r="L134" s="167"/>
      <c r="M134" s="44"/>
      <c r="N134" s="127"/>
      <c r="O134" s="128"/>
      <c r="P134" s="129"/>
      <c r="Q134" s="129"/>
      <c r="R134" s="129"/>
      <c r="S134" s="129"/>
      <c r="T134" s="129"/>
      <c r="U134" s="129"/>
      <c r="V134" s="129"/>
      <c r="W134" s="129"/>
      <c r="X134" s="129"/>
      <c r="Y134" s="129"/>
      <c r="Z134" s="129"/>
      <c r="AA134" s="129"/>
      <c r="AB134" s="129"/>
      <c r="AC134" s="129"/>
      <c r="AD134" s="129"/>
      <c r="AE134" s="129"/>
      <c r="AF134" s="129"/>
      <c r="AG134" s="129"/>
      <c r="AH134" s="129"/>
      <c r="AI134" s="129"/>
    </row>
    <row r="135" spans="1:35" ht="15.75" customHeight="1">
      <c r="A135" s="161"/>
      <c r="B135" s="162"/>
      <c r="C135" s="163"/>
      <c r="D135" s="164"/>
      <c r="E135" s="161"/>
      <c r="F135" s="165"/>
      <c r="G135" s="166"/>
      <c r="H135" s="166"/>
      <c r="I135" s="166"/>
      <c r="J135" s="166"/>
      <c r="K135" s="166"/>
      <c r="L135" s="167"/>
      <c r="M135" s="44"/>
      <c r="N135" s="127"/>
      <c r="O135" s="128"/>
      <c r="P135" s="129"/>
      <c r="Q135" s="129"/>
      <c r="R135" s="129"/>
      <c r="S135" s="129"/>
      <c r="T135" s="129"/>
      <c r="U135" s="129"/>
      <c r="V135" s="129"/>
      <c r="W135" s="129"/>
      <c r="X135" s="129"/>
      <c r="Y135" s="129"/>
      <c r="Z135" s="129"/>
      <c r="AA135" s="129"/>
      <c r="AB135" s="129"/>
      <c r="AC135" s="129"/>
      <c r="AD135" s="129"/>
      <c r="AE135" s="129"/>
      <c r="AF135" s="129"/>
      <c r="AG135" s="129"/>
      <c r="AH135" s="129"/>
      <c r="AI135" s="129"/>
    </row>
    <row r="136" spans="1:35" ht="15.75" customHeight="1">
      <c r="A136" s="161"/>
      <c r="B136" s="162"/>
      <c r="C136" s="163"/>
      <c r="D136" s="164"/>
      <c r="E136" s="161"/>
      <c r="F136" s="165"/>
      <c r="G136" s="166"/>
      <c r="H136" s="166"/>
      <c r="I136" s="166"/>
      <c r="J136" s="166"/>
      <c r="K136" s="166"/>
      <c r="L136" s="167"/>
      <c r="M136" s="44"/>
      <c r="N136" s="127"/>
      <c r="O136" s="128"/>
      <c r="P136" s="129"/>
      <c r="Q136" s="129"/>
      <c r="R136" s="129"/>
      <c r="S136" s="129"/>
      <c r="T136" s="129"/>
      <c r="U136" s="129"/>
      <c r="V136" s="129"/>
      <c r="W136" s="129"/>
      <c r="X136" s="129"/>
      <c r="Y136" s="129"/>
      <c r="Z136" s="129"/>
      <c r="AA136" s="129"/>
      <c r="AB136" s="129"/>
      <c r="AC136" s="129"/>
      <c r="AD136" s="129"/>
      <c r="AE136" s="129"/>
      <c r="AF136" s="129"/>
      <c r="AG136" s="129"/>
      <c r="AH136" s="129"/>
      <c r="AI136" s="129"/>
    </row>
    <row r="137" spans="1:35" ht="15.75" customHeight="1">
      <c r="A137" s="161"/>
      <c r="B137" s="162"/>
      <c r="C137" s="163"/>
      <c r="D137" s="164"/>
      <c r="E137" s="161"/>
      <c r="F137" s="165"/>
      <c r="G137" s="166"/>
      <c r="H137" s="166"/>
      <c r="I137" s="166"/>
      <c r="J137" s="166"/>
      <c r="K137" s="166"/>
      <c r="L137" s="167"/>
      <c r="M137" s="44"/>
      <c r="N137" s="127"/>
      <c r="O137" s="128"/>
      <c r="P137" s="129"/>
      <c r="Q137" s="129"/>
      <c r="R137" s="129"/>
      <c r="S137" s="129"/>
      <c r="T137" s="129"/>
      <c r="U137" s="129"/>
      <c r="V137" s="129"/>
      <c r="W137" s="129"/>
      <c r="X137" s="129"/>
      <c r="Y137" s="129"/>
      <c r="Z137" s="129"/>
      <c r="AA137" s="129"/>
      <c r="AB137" s="129"/>
      <c r="AC137" s="129"/>
      <c r="AD137" s="129"/>
      <c r="AE137" s="129"/>
      <c r="AF137" s="129"/>
      <c r="AG137" s="129"/>
      <c r="AH137" s="129"/>
      <c r="AI137" s="129"/>
    </row>
    <row r="138" spans="1:35" ht="15.75" customHeight="1">
      <c r="A138" s="161"/>
      <c r="B138" s="162"/>
      <c r="C138" s="163"/>
      <c r="D138" s="164"/>
      <c r="E138" s="161"/>
      <c r="F138" s="165"/>
      <c r="G138" s="166"/>
      <c r="H138" s="166"/>
      <c r="I138" s="166"/>
      <c r="J138" s="166"/>
      <c r="K138" s="166"/>
      <c r="L138" s="167"/>
      <c r="M138" s="44"/>
      <c r="N138" s="127"/>
      <c r="O138" s="128"/>
      <c r="P138" s="129"/>
      <c r="Q138" s="129"/>
      <c r="R138" s="129"/>
      <c r="S138" s="129"/>
      <c r="T138" s="129"/>
      <c r="U138" s="129"/>
      <c r="V138" s="129"/>
      <c r="W138" s="129"/>
      <c r="X138" s="129"/>
      <c r="Y138" s="129"/>
      <c r="Z138" s="129"/>
      <c r="AA138" s="129"/>
      <c r="AB138" s="129"/>
      <c r="AC138" s="129"/>
      <c r="AD138" s="129"/>
      <c r="AE138" s="129"/>
      <c r="AF138" s="129"/>
      <c r="AG138" s="129"/>
      <c r="AH138" s="129"/>
      <c r="AI138" s="129"/>
    </row>
    <row r="139" spans="1:35" ht="15.75" customHeight="1">
      <c r="A139" s="161"/>
      <c r="B139" s="162"/>
      <c r="C139" s="163"/>
      <c r="D139" s="164"/>
      <c r="E139" s="161"/>
      <c r="F139" s="165"/>
      <c r="G139" s="166"/>
      <c r="H139" s="166"/>
      <c r="I139" s="166"/>
      <c r="J139" s="166"/>
      <c r="K139" s="166"/>
      <c r="L139" s="167"/>
      <c r="M139" s="44"/>
      <c r="N139" s="127"/>
      <c r="O139" s="128"/>
      <c r="P139" s="129"/>
      <c r="Q139" s="129"/>
      <c r="R139" s="129"/>
      <c r="S139" s="129"/>
      <c r="T139" s="129"/>
      <c r="U139" s="129"/>
      <c r="V139" s="129"/>
      <c r="W139" s="129"/>
      <c r="X139" s="129"/>
      <c r="Y139" s="129"/>
      <c r="Z139" s="129"/>
      <c r="AA139" s="129"/>
      <c r="AB139" s="129"/>
      <c r="AC139" s="129"/>
      <c r="AD139" s="129"/>
      <c r="AE139" s="129"/>
      <c r="AF139" s="129"/>
      <c r="AG139" s="129"/>
      <c r="AH139" s="129"/>
      <c r="AI139" s="129"/>
    </row>
    <row r="140" spans="1:35" ht="15.75" customHeight="1">
      <c r="A140" s="161"/>
      <c r="B140" s="162"/>
      <c r="C140" s="163"/>
      <c r="D140" s="164"/>
      <c r="E140" s="161"/>
      <c r="F140" s="165"/>
      <c r="G140" s="166"/>
      <c r="H140" s="166"/>
      <c r="I140" s="166"/>
      <c r="J140" s="166"/>
      <c r="K140" s="166"/>
      <c r="L140" s="167"/>
      <c r="M140" s="44"/>
      <c r="N140" s="127"/>
      <c r="O140" s="128"/>
      <c r="P140" s="129"/>
      <c r="Q140" s="129"/>
      <c r="R140" s="129"/>
      <c r="S140" s="129"/>
      <c r="T140" s="129"/>
      <c r="U140" s="129"/>
      <c r="V140" s="129"/>
      <c r="W140" s="129"/>
      <c r="X140" s="129"/>
      <c r="Y140" s="129"/>
      <c r="Z140" s="129"/>
      <c r="AA140" s="129"/>
      <c r="AB140" s="129"/>
      <c r="AC140" s="129"/>
      <c r="AD140" s="129"/>
      <c r="AE140" s="129"/>
      <c r="AF140" s="129"/>
      <c r="AG140" s="129"/>
      <c r="AH140" s="129"/>
      <c r="AI140" s="129"/>
    </row>
    <row r="141" spans="1:35" ht="15.75" customHeight="1">
      <c r="A141" s="161"/>
      <c r="B141" s="162"/>
      <c r="C141" s="163"/>
      <c r="D141" s="164"/>
      <c r="E141" s="161"/>
      <c r="F141" s="165"/>
      <c r="G141" s="166"/>
      <c r="H141" s="166"/>
      <c r="I141" s="166"/>
      <c r="J141" s="166"/>
      <c r="K141" s="166"/>
      <c r="L141" s="167"/>
      <c r="M141" s="44"/>
      <c r="N141" s="127"/>
      <c r="O141" s="128"/>
      <c r="P141" s="129"/>
      <c r="Q141" s="129"/>
      <c r="R141" s="129"/>
      <c r="S141" s="129"/>
      <c r="T141" s="129"/>
      <c r="U141" s="129"/>
      <c r="V141" s="129"/>
      <c r="W141" s="129"/>
      <c r="X141" s="129"/>
      <c r="Y141" s="129"/>
      <c r="Z141" s="129"/>
      <c r="AA141" s="129"/>
      <c r="AB141" s="129"/>
      <c r="AC141" s="129"/>
      <c r="AD141" s="129"/>
      <c r="AE141" s="129"/>
      <c r="AF141" s="129"/>
      <c r="AG141" s="129"/>
      <c r="AH141" s="129"/>
      <c r="AI141" s="129"/>
    </row>
    <row r="142" spans="1:35" ht="15.75" customHeight="1">
      <c r="A142" s="161"/>
      <c r="B142" s="162"/>
      <c r="C142" s="163"/>
      <c r="D142" s="164"/>
      <c r="E142" s="161"/>
      <c r="F142" s="165"/>
      <c r="G142" s="166"/>
      <c r="H142" s="166"/>
      <c r="I142" s="166"/>
      <c r="J142" s="166"/>
      <c r="K142" s="166"/>
      <c r="L142" s="167"/>
      <c r="M142" s="44"/>
      <c r="N142" s="127"/>
      <c r="O142" s="128"/>
      <c r="P142" s="129"/>
      <c r="Q142" s="129"/>
      <c r="R142" s="129"/>
      <c r="S142" s="129"/>
      <c r="T142" s="129"/>
      <c r="U142" s="129"/>
      <c r="V142" s="129"/>
      <c r="W142" s="129"/>
      <c r="X142" s="129"/>
      <c r="Y142" s="129"/>
      <c r="Z142" s="129"/>
      <c r="AA142" s="129"/>
      <c r="AB142" s="129"/>
      <c r="AC142" s="129"/>
      <c r="AD142" s="129"/>
      <c r="AE142" s="129"/>
      <c r="AF142" s="129"/>
      <c r="AG142" s="129"/>
      <c r="AH142" s="129"/>
      <c r="AI142" s="129"/>
    </row>
    <row r="143" spans="1:35" ht="15.75" customHeight="1">
      <c r="A143" s="161"/>
      <c r="B143" s="162"/>
      <c r="C143" s="163"/>
      <c r="D143" s="164"/>
      <c r="E143" s="161"/>
      <c r="F143" s="165"/>
      <c r="G143" s="166"/>
      <c r="H143" s="166"/>
      <c r="I143" s="166"/>
      <c r="J143" s="166"/>
      <c r="K143" s="166"/>
      <c r="L143" s="167"/>
      <c r="M143" s="44"/>
      <c r="N143" s="127"/>
      <c r="O143" s="128"/>
      <c r="P143" s="129"/>
      <c r="Q143" s="129"/>
      <c r="R143" s="129"/>
      <c r="S143" s="129"/>
      <c r="T143" s="129"/>
      <c r="U143" s="129"/>
      <c r="V143" s="129"/>
      <c r="W143" s="129"/>
      <c r="X143" s="129"/>
      <c r="Y143" s="129"/>
      <c r="Z143" s="129"/>
      <c r="AA143" s="129"/>
      <c r="AB143" s="129"/>
      <c r="AC143" s="129"/>
      <c r="AD143" s="129"/>
      <c r="AE143" s="129"/>
      <c r="AF143" s="129"/>
      <c r="AG143" s="129"/>
      <c r="AH143" s="129"/>
      <c r="AI143" s="129"/>
    </row>
    <row r="144" spans="1:35" ht="15.75" customHeight="1">
      <c r="A144" s="161"/>
      <c r="B144" s="162"/>
      <c r="C144" s="163"/>
      <c r="D144" s="164"/>
      <c r="E144" s="161"/>
      <c r="F144" s="165"/>
      <c r="G144" s="166"/>
      <c r="H144" s="166"/>
      <c r="I144" s="166"/>
      <c r="J144" s="166"/>
      <c r="K144" s="166"/>
      <c r="L144" s="167"/>
      <c r="M144" s="44"/>
      <c r="N144" s="127"/>
      <c r="O144" s="128"/>
      <c r="P144" s="129"/>
      <c r="Q144" s="129"/>
      <c r="R144" s="129"/>
      <c r="S144" s="129"/>
      <c r="T144" s="129"/>
      <c r="U144" s="129"/>
      <c r="V144" s="129"/>
      <c r="W144" s="129"/>
      <c r="X144" s="129"/>
      <c r="Y144" s="129"/>
      <c r="Z144" s="129"/>
      <c r="AA144" s="129"/>
      <c r="AB144" s="129"/>
      <c r="AC144" s="129"/>
      <c r="AD144" s="129"/>
      <c r="AE144" s="129"/>
      <c r="AF144" s="129"/>
      <c r="AG144" s="129"/>
      <c r="AH144" s="129"/>
      <c r="AI144" s="129"/>
    </row>
    <row r="145" spans="1:35" ht="15.75" customHeight="1">
      <c r="A145" s="161"/>
      <c r="B145" s="162"/>
      <c r="C145" s="163"/>
      <c r="D145" s="164"/>
      <c r="E145" s="161"/>
      <c r="F145" s="165"/>
      <c r="G145" s="166"/>
      <c r="H145" s="166"/>
      <c r="I145" s="166"/>
      <c r="J145" s="166"/>
      <c r="K145" s="166"/>
      <c r="L145" s="167"/>
      <c r="M145" s="44"/>
      <c r="N145" s="127"/>
      <c r="O145" s="128"/>
      <c r="P145" s="129"/>
      <c r="Q145" s="129"/>
      <c r="R145" s="129"/>
      <c r="S145" s="129"/>
      <c r="T145" s="129"/>
      <c r="U145" s="129"/>
      <c r="V145" s="129"/>
      <c r="W145" s="129"/>
      <c r="X145" s="129"/>
      <c r="Y145" s="129"/>
      <c r="Z145" s="129"/>
      <c r="AA145" s="129"/>
      <c r="AB145" s="129"/>
      <c r="AC145" s="129"/>
      <c r="AD145" s="129"/>
      <c r="AE145" s="129"/>
      <c r="AF145" s="129"/>
      <c r="AG145" s="129"/>
      <c r="AH145" s="129"/>
      <c r="AI145" s="129"/>
    </row>
    <row r="146" spans="1:35" ht="15.75" customHeight="1">
      <c r="A146" s="161"/>
      <c r="B146" s="162"/>
      <c r="C146" s="163"/>
      <c r="D146" s="164"/>
      <c r="E146" s="161"/>
      <c r="F146" s="165"/>
      <c r="G146" s="166"/>
      <c r="H146" s="166"/>
      <c r="I146" s="166"/>
      <c r="J146" s="166"/>
      <c r="K146" s="166"/>
      <c r="L146" s="167"/>
      <c r="M146" s="44"/>
      <c r="N146" s="127"/>
      <c r="O146" s="128"/>
      <c r="P146" s="129"/>
      <c r="Q146" s="129"/>
      <c r="R146" s="129"/>
      <c r="S146" s="129"/>
      <c r="T146" s="129"/>
      <c r="U146" s="129"/>
      <c r="V146" s="129"/>
      <c r="W146" s="129"/>
      <c r="X146" s="129"/>
      <c r="Y146" s="129"/>
      <c r="Z146" s="129"/>
      <c r="AA146" s="129"/>
      <c r="AB146" s="129"/>
      <c r="AC146" s="129"/>
      <c r="AD146" s="129"/>
      <c r="AE146" s="129"/>
      <c r="AF146" s="129"/>
      <c r="AG146" s="129"/>
      <c r="AH146" s="129"/>
      <c r="AI146" s="129"/>
    </row>
    <row r="147" spans="1:35" ht="15.75" customHeight="1">
      <c r="A147" s="161"/>
      <c r="B147" s="162"/>
      <c r="C147" s="163"/>
      <c r="D147" s="164"/>
      <c r="E147" s="161"/>
      <c r="F147" s="165"/>
      <c r="G147" s="166"/>
      <c r="H147" s="166"/>
      <c r="I147" s="166"/>
      <c r="J147" s="166"/>
      <c r="K147" s="166"/>
      <c r="L147" s="167"/>
      <c r="M147" s="44"/>
      <c r="N147" s="127"/>
      <c r="O147" s="128"/>
      <c r="P147" s="129"/>
      <c r="Q147" s="129"/>
      <c r="R147" s="129"/>
      <c r="S147" s="129"/>
      <c r="T147" s="129"/>
      <c r="U147" s="129"/>
      <c r="V147" s="129"/>
      <c r="W147" s="129"/>
      <c r="X147" s="129"/>
      <c r="Y147" s="129"/>
      <c r="Z147" s="129"/>
      <c r="AA147" s="129"/>
      <c r="AB147" s="129"/>
      <c r="AC147" s="129"/>
      <c r="AD147" s="129"/>
      <c r="AE147" s="129"/>
      <c r="AF147" s="129"/>
      <c r="AG147" s="129"/>
      <c r="AH147" s="129"/>
      <c r="AI147" s="129"/>
    </row>
    <row r="148" spans="1:35" ht="15.75" customHeight="1">
      <c r="A148" s="161"/>
      <c r="B148" s="162"/>
      <c r="C148" s="163"/>
      <c r="D148" s="164"/>
      <c r="E148" s="161"/>
      <c r="F148" s="165"/>
      <c r="G148" s="166"/>
      <c r="H148" s="166"/>
      <c r="I148" s="166"/>
      <c r="J148" s="166"/>
      <c r="K148" s="166"/>
      <c r="L148" s="167"/>
      <c r="M148" s="44"/>
      <c r="N148" s="127"/>
      <c r="O148" s="128"/>
      <c r="P148" s="129"/>
      <c r="Q148" s="129"/>
      <c r="R148" s="129"/>
      <c r="S148" s="129"/>
      <c r="T148" s="129"/>
      <c r="U148" s="129"/>
      <c r="V148" s="129"/>
      <c r="W148" s="129"/>
      <c r="X148" s="129"/>
      <c r="Y148" s="129"/>
      <c r="Z148" s="129"/>
      <c r="AA148" s="129"/>
      <c r="AB148" s="129"/>
      <c r="AC148" s="129"/>
      <c r="AD148" s="129"/>
      <c r="AE148" s="129"/>
      <c r="AF148" s="129"/>
      <c r="AG148" s="129"/>
      <c r="AH148" s="129"/>
      <c r="AI148" s="129"/>
    </row>
    <row r="149" spans="1:35" ht="15.75" customHeight="1">
      <c r="A149" s="161"/>
      <c r="B149" s="162"/>
      <c r="C149" s="163"/>
      <c r="D149" s="164"/>
      <c r="E149" s="161"/>
      <c r="F149" s="165"/>
      <c r="G149" s="166"/>
      <c r="H149" s="166"/>
      <c r="I149" s="166"/>
      <c r="J149" s="166"/>
      <c r="K149" s="166"/>
      <c r="L149" s="167"/>
      <c r="M149" s="44"/>
      <c r="N149" s="127"/>
      <c r="O149" s="128"/>
      <c r="P149" s="129"/>
      <c r="Q149" s="129"/>
      <c r="R149" s="129"/>
      <c r="S149" s="129"/>
      <c r="T149" s="129"/>
      <c r="U149" s="129"/>
      <c r="V149" s="129"/>
      <c r="W149" s="129"/>
      <c r="X149" s="129"/>
      <c r="Y149" s="129"/>
      <c r="Z149" s="129"/>
      <c r="AA149" s="129"/>
      <c r="AB149" s="129"/>
      <c r="AC149" s="129"/>
      <c r="AD149" s="129"/>
      <c r="AE149" s="129"/>
      <c r="AF149" s="129"/>
      <c r="AG149" s="129"/>
      <c r="AH149" s="129"/>
      <c r="AI149" s="129"/>
    </row>
    <row r="150" spans="1:35" ht="15.75" customHeight="1">
      <c r="A150" s="161"/>
      <c r="B150" s="162"/>
      <c r="C150" s="163"/>
      <c r="D150" s="164"/>
      <c r="E150" s="161"/>
      <c r="F150" s="165"/>
      <c r="G150" s="166"/>
      <c r="H150" s="166"/>
      <c r="I150" s="166"/>
      <c r="J150" s="166"/>
      <c r="K150" s="166"/>
      <c r="L150" s="167"/>
      <c r="M150" s="44"/>
      <c r="N150" s="127"/>
      <c r="O150" s="128"/>
      <c r="P150" s="129"/>
      <c r="Q150" s="129"/>
      <c r="R150" s="129"/>
      <c r="S150" s="129"/>
      <c r="T150" s="129"/>
      <c r="U150" s="129"/>
      <c r="V150" s="129"/>
      <c r="W150" s="129"/>
      <c r="X150" s="129"/>
      <c r="Y150" s="129"/>
      <c r="Z150" s="129"/>
      <c r="AA150" s="129"/>
      <c r="AB150" s="129"/>
      <c r="AC150" s="129"/>
      <c r="AD150" s="129"/>
      <c r="AE150" s="129"/>
      <c r="AF150" s="129"/>
      <c r="AG150" s="129"/>
      <c r="AH150" s="129"/>
      <c r="AI150" s="129"/>
    </row>
    <row r="151" spans="1:35" ht="15.75" customHeight="1">
      <c r="A151" s="161"/>
      <c r="B151" s="162"/>
      <c r="C151" s="163"/>
      <c r="D151" s="164"/>
      <c r="E151" s="161"/>
      <c r="F151" s="165"/>
      <c r="G151" s="166"/>
      <c r="H151" s="166"/>
      <c r="I151" s="166"/>
      <c r="J151" s="166"/>
      <c r="K151" s="166"/>
      <c r="L151" s="167"/>
      <c r="M151" s="44"/>
      <c r="N151" s="127"/>
      <c r="O151" s="128"/>
      <c r="P151" s="129"/>
      <c r="Q151" s="129"/>
      <c r="R151" s="129"/>
      <c r="S151" s="129"/>
      <c r="T151" s="129"/>
      <c r="U151" s="129"/>
      <c r="V151" s="129"/>
      <c r="W151" s="129"/>
      <c r="X151" s="129"/>
      <c r="Y151" s="129"/>
      <c r="Z151" s="129"/>
      <c r="AA151" s="129"/>
      <c r="AB151" s="129"/>
      <c r="AC151" s="129"/>
      <c r="AD151" s="129"/>
      <c r="AE151" s="129"/>
      <c r="AF151" s="129"/>
      <c r="AG151" s="129"/>
      <c r="AH151" s="129"/>
      <c r="AI151" s="129"/>
    </row>
    <row r="152" spans="1:35" ht="15.75" customHeight="1">
      <c r="A152" s="161"/>
      <c r="B152" s="162"/>
      <c r="C152" s="163"/>
      <c r="D152" s="164"/>
      <c r="E152" s="161"/>
      <c r="F152" s="165"/>
      <c r="G152" s="166"/>
      <c r="H152" s="166"/>
      <c r="I152" s="166"/>
      <c r="J152" s="166"/>
      <c r="K152" s="166"/>
      <c r="L152" s="167"/>
      <c r="M152" s="44"/>
      <c r="N152" s="127"/>
      <c r="O152" s="128"/>
      <c r="P152" s="129"/>
      <c r="Q152" s="129"/>
      <c r="R152" s="129"/>
      <c r="S152" s="129"/>
      <c r="T152" s="129"/>
      <c r="U152" s="129"/>
      <c r="V152" s="129"/>
      <c r="W152" s="129"/>
      <c r="X152" s="129"/>
      <c r="Y152" s="129"/>
      <c r="Z152" s="129"/>
      <c r="AA152" s="129"/>
      <c r="AB152" s="129"/>
      <c r="AC152" s="129"/>
      <c r="AD152" s="129"/>
      <c r="AE152" s="129"/>
      <c r="AF152" s="129"/>
      <c r="AG152" s="129"/>
      <c r="AH152" s="129"/>
      <c r="AI152" s="129"/>
    </row>
    <row r="153" spans="1:35" ht="15.75" customHeight="1">
      <c r="A153" s="161"/>
      <c r="B153" s="162"/>
      <c r="C153" s="163"/>
      <c r="D153" s="164"/>
      <c r="E153" s="161"/>
      <c r="F153" s="165"/>
      <c r="G153" s="166"/>
      <c r="H153" s="166"/>
      <c r="I153" s="166"/>
      <c r="J153" s="166"/>
      <c r="K153" s="166"/>
      <c r="L153" s="167"/>
      <c r="M153" s="44"/>
      <c r="N153" s="127"/>
      <c r="O153" s="128"/>
      <c r="P153" s="129"/>
      <c r="Q153" s="129"/>
      <c r="R153" s="129"/>
      <c r="S153" s="129"/>
      <c r="T153" s="129"/>
      <c r="U153" s="129"/>
      <c r="V153" s="129"/>
      <c r="W153" s="129"/>
      <c r="X153" s="129"/>
      <c r="Y153" s="129"/>
      <c r="Z153" s="129"/>
      <c r="AA153" s="129"/>
      <c r="AB153" s="129"/>
      <c r="AC153" s="129"/>
      <c r="AD153" s="129"/>
      <c r="AE153" s="129"/>
      <c r="AF153" s="129"/>
      <c r="AG153" s="129"/>
      <c r="AH153" s="129"/>
      <c r="AI153" s="129"/>
    </row>
    <row r="154" spans="1:35" ht="15.75" customHeight="1">
      <c r="A154" s="161"/>
      <c r="B154" s="162"/>
      <c r="C154" s="163"/>
      <c r="D154" s="164"/>
      <c r="E154" s="161"/>
      <c r="F154" s="165"/>
      <c r="G154" s="166"/>
      <c r="H154" s="166"/>
      <c r="I154" s="166"/>
      <c r="J154" s="166"/>
      <c r="K154" s="166"/>
      <c r="L154" s="167"/>
      <c r="M154" s="44"/>
      <c r="N154" s="127"/>
      <c r="O154" s="128"/>
      <c r="P154" s="129"/>
      <c r="Q154" s="129"/>
      <c r="R154" s="129"/>
      <c r="S154" s="129"/>
      <c r="T154" s="129"/>
      <c r="U154" s="129"/>
      <c r="V154" s="129"/>
      <c r="W154" s="129"/>
      <c r="X154" s="129"/>
      <c r="Y154" s="129"/>
      <c r="Z154" s="129"/>
      <c r="AA154" s="129"/>
      <c r="AB154" s="129"/>
      <c r="AC154" s="129"/>
      <c r="AD154" s="129"/>
      <c r="AE154" s="129"/>
      <c r="AF154" s="129"/>
      <c r="AG154" s="129"/>
      <c r="AH154" s="129"/>
      <c r="AI154" s="129"/>
    </row>
    <row r="155" spans="1:35" ht="15.75" customHeight="1">
      <c r="A155" s="161"/>
      <c r="B155" s="162"/>
      <c r="C155" s="163"/>
      <c r="D155" s="164"/>
      <c r="E155" s="161"/>
      <c r="F155" s="165"/>
      <c r="G155" s="166"/>
      <c r="H155" s="166"/>
      <c r="I155" s="166"/>
      <c r="J155" s="166"/>
      <c r="K155" s="166"/>
      <c r="L155" s="167"/>
      <c r="M155" s="44"/>
      <c r="N155" s="127"/>
      <c r="O155" s="128"/>
      <c r="P155" s="129"/>
      <c r="Q155" s="129"/>
      <c r="R155" s="129"/>
      <c r="S155" s="129"/>
      <c r="T155" s="129"/>
      <c r="U155" s="129"/>
      <c r="V155" s="129"/>
      <c r="W155" s="129"/>
      <c r="X155" s="129"/>
      <c r="Y155" s="129"/>
      <c r="Z155" s="129"/>
      <c r="AA155" s="129"/>
      <c r="AB155" s="129"/>
      <c r="AC155" s="129"/>
      <c r="AD155" s="129"/>
      <c r="AE155" s="129"/>
      <c r="AF155" s="129"/>
      <c r="AG155" s="129"/>
      <c r="AH155" s="129"/>
      <c r="AI155" s="129"/>
    </row>
    <row r="156" spans="1:35" ht="15.75" customHeight="1">
      <c r="A156" s="161"/>
      <c r="B156" s="162"/>
      <c r="C156" s="163"/>
      <c r="D156" s="164"/>
      <c r="E156" s="161"/>
      <c r="F156" s="165"/>
      <c r="G156" s="166"/>
      <c r="H156" s="166"/>
      <c r="I156" s="166"/>
      <c r="J156" s="166"/>
      <c r="K156" s="166"/>
      <c r="L156" s="167"/>
      <c r="M156" s="44"/>
      <c r="N156" s="127"/>
      <c r="O156" s="128"/>
      <c r="P156" s="129"/>
      <c r="Q156" s="129"/>
      <c r="R156" s="129"/>
      <c r="S156" s="129"/>
      <c r="T156" s="129"/>
      <c r="U156" s="129"/>
      <c r="V156" s="129"/>
      <c r="W156" s="129"/>
      <c r="X156" s="129"/>
      <c r="Y156" s="129"/>
      <c r="Z156" s="129"/>
      <c r="AA156" s="129"/>
      <c r="AB156" s="129"/>
      <c r="AC156" s="129"/>
      <c r="AD156" s="129"/>
      <c r="AE156" s="129"/>
      <c r="AF156" s="129"/>
      <c r="AG156" s="129"/>
      <c r="AH156" s="129"/>
      <c r="AI156" s="129"/>
    </row>
    <row r="157" spans="1:35" ht="15.75" customHeight="1">
      <c r="A157" s="161"/>
      <c r="B157" s="162"/>
      <c r="C157" s="163"/>
      <c r="D157" s="164"/>
      <c r="E157" s="161"/>
      <c r="F157" s="165"/>
      <c r="G157" s="166"/>
      <c r="H157" s="166"/>
      <c r="I157" s="166"/>
      <c r="J157" s="166"/>
      <c r="K157" s="166"/>
      <c r="L157" s="167"/>
      <c r="M157" s="44"/>
      <c r="N157" s="127"/>
      <c r="O157" s="128"/>
      <c r="P157" s="129"/>
      <c r="Q157" s="129"/>
      <c r="R157" s="129"/>
      <c r="S157" s="129"/>
      <c r="T157" s="129"/>
      <c r="U157" s="129"/>
      <c r="V157" s="129"/>
      <c r="W157" s="129"/>
      <c r="X157" s="129"/>
      <c r="Y157" s="129"/>
      <c r="Z157" s="129"/>
      <c r="AA157" s="129"/>
      <c r="AB157" s="129"/>
      <c r="AC157" s="129"/>
      <c r="AD157" s="129"/>
      <c r="AE157" s="129"/>
      <c r="AF157" s="129"/>
      <c r="AG157" s="129"/>
      <c r="AH157" s="129"/>
      <c r="AI157" s="129"/>
    </row>
    <row r="158" spans="1:35" ht="15.75" customHeight="1">
      <c r="A158" s="161"/>
      <c r="B158" s="162"/>
      <c r="C158" s="163"/>
      <c r="D158" s="164"/>
      <c r="E158" s="161"/>
      <c r="F158" s="165"/>
      <c r="G158" s="166"/>
      <c r="H158" s="166"/>
      <c r="I158" s="166"/>
      <c r="J158" s="166"/>
      <c r="K158" s="166"/>
      <c r="L158" s="167"/>
      <c r="M158" s="44"/>
      <c r="N158" s="127"/>
      <c r="O158" s="128"/>
      <c r="P158" s="129"/>
      <c r="Q158" s="129"/>
      <c r="R158" s="129"/>
      <c r="S158" s="129"/>
      <c r="T158" s="129"/>
      <c r="U158" s="129"/>
      <c r="V158" s="129"/>
      <c r="W158" s="129"/>
      <c r="X158" s="129"/>
      <c r="Y158" s="129"/>
      <c r="Z158" s="129"/>
      <c r="AA158" s="129"/>
      <c r="AB158" s="129"/>
      <c r="AC158" s="129"/>
      <c r="AD158" s="129"/>
      <c r="AE158" s="129"/>
      <c r="AF158" s="129"/>
      <c r="AG158" s="129"/>
      <c r="AH158" s="129"/>
      <c r="AI158" s="129"/>
    </row>
    <row r="159" spans="1:35" ht="15.75" customHeight="1">
      <c r="A159" s="161"/>
      <c r="B159" s="162"/>
      <c r="C159" s="163"/>
      <c r="D159" s="164"/>
      <c r="E159" s="161"/>
      <c r="F159" s="165"/>
      <c r="G159" s="166"/>
      <c r="H159" s="166"/>
      <c r="I159" s="166"/>
      <c r="J159" s="166"/>
      <c r="K159" s="166"/>
      <c r="L159" s="167"/>
      <c r="M159" s="44"/>
      <c r="N159" s="127"/>
      <c r="O159" s="128"/>
      <c r="P159" s="129"/>
      <c r="Q159" s="129"/>
      <c r="R159" s="129"/>
      <c r="S159" s="129"/>
      <c r="T159" s="129"/>
      <c r="U159" s="129"/>
      <c r="V159" s="129"/>
      <c r="W159" s="129"/>
      <c r="X159" s="129"/>
      <c r="Y159" s="129"/>
      <c r="Z159" s="129"/>
      <c r="AA159" s="129"/>
      <c r="AB159" s="129"/>
      <c r="AC159" s="129"/>
      <c r="AD159" s="129"/>
      <c r="AE159" s="129"/>
      <c r="AF159" s="129"/>
      <c r="AG159" s="129"/>
      <c r="AH159" s="129"/>
      <c r="AI159" s="129"/>
    </row>
    <row r="160" spans="1:35" ht="15.75" customHeight="1">
      <c r="A160" s="161"/>
      <c r="B160" s="162"/>
      <c r="C160" s="163"/>
      <c r="D160" s="164"/>
      <c r="E160" s="161"/>
      <c r="F160" s="165"/>
      <c r="G160" s="166"/>
      <c r="H160" s="166"/>
      <c r="I160" s="166"/>
      <c r="J160" s="166"/>
      <c r="K160" s="166"/>
      <c r="L160" s="167"/>
      <c r="M160" s="44"/>
      <c r="N160" s="127"/>
      <c r="O160" s="128"/>
      <c r="P160" s="129"/>
      <c r="Q160" s="129"/>
      <c r="R160" s="129"/>
      <c r="S160" s="129"/>
      <c r="T160" s="129"/>
      <c r="U160" s="129"/>
      <c r="V160" s="129"/>
      <c r="W160" s="129"/>
      <c r="X160" s="129"/>
      <c r="Y160" s="129"/>
      <c r="Z160" s="129"/>
      <c r="AA160" s="129"/>
      <c r="AB160" s="129"/>
      <c r="AC160" s="129"/>
      <c r="AD160" s="129"/>
      <c r="AE160" s="129"/>
      <c r="AF160" s="129"/>
      <c r="AG160" s="129"/>
      <c r="AH160" s="129"/>
      <c r="AI160" s="129"/>
    </row>
    <row r="161" spans="1:35" ht="15.75" customHeight="1">
      <c r="A161" s="161"/>
      <c r="B161" s="162"/>
      <c r="C161" s="163"/>
      <c r="D161" s="164"/>
      <c r="E161" s="161"/>
      <c r="F161" s="165"/>
      <c r="G161" s="166"/>
      <c r="H161" s="166"/>
      <c r="I161" s="166"/>
      <c r="J161" s="166"/>
      <c r="K161" s="166"/>
      <c r="L161" s="167"/>
      <c r="M161" s="44"/>
      <c r="N161" s="127"/>
      <c r="O161" s="128"/>
      <c r="P161" s="129"/>
      <c r="Q161" s="129"/>
      <c r="R161" s="129"/>
      <c r="S161" s="129"/>
      <c r="T161" s="129"/>
      <c r="U161" s="129"/>
      <c r="V161" s="129"/>
      <c r="W161" s="129"/>
      <c r="X161" s="129"/>
      <c r="Y161" s="129"/>
      <c r="Z161" s="129"/>
      <c r="AA161" s="129"/>
      <c r="AB161" s="129"/>
      <c r="AC161" s="129"/>
      <c r="AD161" s="129"/>
      <c r="AE161" s="129"/>
      <c r="AF161" s="129"/>
      <c r="AG161" s="129"/>
      <c r="AH161" s="129"/>
      <c r="AI161" s="129"/>
    </row>
    <row r="162" spans="1:35" ht="15.75" customHeight="1">
      <c r="A162" s="161"/>
      <c r="B162" s="162"/>
      <c r="C162" s="163"/>
      <c r="D162" s="164"/>
      <c r="E162" s="161"/>
      <c r="F162" s="165"/>
      <c r="G162" s="166"/>
      <c r="H162" s="166"/>
      <c r="I162" s="166"/>
      <c r="J162" s="166"/>
      <c r="K162" s="166"/>
      <c r="L162" s="167"/>
      <c r="M162" s="44"/>
      <c r="N162" s="127"/>
      <c r="O162" s="128"/>
      <c r="P162" s="129"/>
      <c r="Q162" s="129"/>
      <c r="R162" s="129"/>
      <c r="S162" s="129"/>
      <c r="T162" s="129"/>
      <c r="U162" s="129"/>
      <c r="V162" s="129"/>
      <c r="W162" s="129"/>
      <c r="X162" s="129"/>
      <c r="Y162" s="129"/>
      <c r="Z162" s="129"/>
      <c r="AA162" s="129"/>
      <c r="AB162" s="129"/>
      <c r="AC162" s="129"/>
      <c r="AD162" s="129"/>
      <c r="AE162" s="129"/>
      <c r="AF162" s="129"/>
      <c r="AG162" s="129"/>
      <c r="AH162" s="129"/>
      <c r="AI162" s="129"/>
    </row>
    <row r="163" spans="1:35" ht="15.75" customHeight="1">
      <c r="A163" s="161"/>
      <c r="B163" s="162"/>
      <c r="C163" s="163"/>
      <c r="D163" s="164"/>
      <c r="E163" s="161"/>
      <c r="F163" s="165"/>
      <c r="G163" s="166"/>
      <c r="H163" s="166"/>
      <c r="I163" s="166"/>
      <c r="J163" s="166"/>
      <c r="K163" s="166"/>
      <c r="L163" s="167"/>
      <c r="M163" s="44"/>
      <c r="N163" s="127"/>
      <c r="O163" s="128"/>
      <c r="P163" s="129"/>
      <c r="Q163" s="129"/>
      <c r="R163" s="129"/>
      <c r="S163" s="129"/>
      <c r="T163" s="129"/>
      <c r="U163" s="129"/>
      <c r="V163" s="129"/>
      <c r="W163" s="129"/>
      <c r="X163" s="129"/>
      <c r="Y163" s="129"/>
      <c r="Z163" s="129"/>
      <c r="AA163" s="129"/>
      <c r="AB163" s="129"/>
      <c r="AC163" s="129"/>
      <c r="AD163" s="129"/>
      <c r="AE163" s="129"/>
      <c r="AF163" s="129"/>
      <c r="AG163" s="129"/>
      <c r="AH163" s="129"/>
      <c r="AI163" s="129"/>
    </row>
    <row r="164" spans="1:35" ht="15.75" customHeight="1">
      <c r="A164" s="161"/>
      <c r="B164" s="162"/>
      <c r="C164" s="163"/>
      <c r="D164" s="164"/>
      <c r="E164" s="161"/>
      <c r="F164" s="165"/>
      <c r="G164" s="166"/>
      <c r="H164" s="166"/>
      <c r="I164" s="166"/>
      <c r="J164" s="166"/>
      <c r="K164" s="166"/>
      <c r="L164" s="167"/>
      <c r="M164" s="44"/>
      <c r="N164" s="127"/>
      <c r="O164" s="128"/>
      <c r="P164" s="129"/>
      <c r="Q164" s="129"/>
      <c r="R164" s="129"/>
      <c r="S164" s="129"/>
      <c r="T164" s="129"/>
      <c r="U164" s="129"/>
      <c r="V164" s="129"/>
      <c r="W164" s="129"/>
      <c r="X164" s="129"/>
      <c r="Y164" s="129"/>
      <c r="Z164" s="129"/>
      <c r="AA164" s="129"/>
      <c r="AB164" s="129"/>
      <c r="AC164" s="129"/>
      <c r="AD164" s="129"/>
      <c r="AE164" s="129"/>
      <c r="AF164" s="129"/>
      <c r="AG164" s="129"/>
      <c r="AH164" s="129"/>
      <c r="AI164" s="129"/>
    </row>
    <row r="165" spans="1:35" ht="15.75" customHeight="1">
      <c r="A165" s="161"/>
      <c r="B165" s="162"/>
      <c r="C165" s="163"/>
      <c r="D165" s="164"/>
      <c r="E165" s="161"/>
      <c r="F165" s="165"/>
      <c r="G165" s="166"/>
      <c r="H165" s="166"/>
      <c r="I165" s="166"/>
      <c r="J165" s="166"/>
      <c r="K165" s="166"/>
      <c r="L165" s="167"/>
      <c r="M165" s="44"/>
      <c r="N165" s="127"/>
      <c r="O165" s="128"/>
      <c r="P165" s="129"/>
      <c r="Q165" s="129"/>
      <c r="R165" s="129"/>
      <c r="S165" s="129"/>
      <c r="T165" s="129"/>
      <c r="U165" s="129"/>
      <c r="V165" s="129"/>
      <c r="W165" s="129"/>
      <c r="X165" s="129"/>
      <c r="Y165" s="129"/>
      <c r="Z165" s="129"/>
      <c r="AA165" s="129"/>
      <c r="AB165" s="129"/>
      <c r="AC165" s="129"/>
      <c r="AD165" s="129"/>
      <c r="AE165" s="129"/>
      <c r="AF165" s="129"/>
      <c r="AG165" s="129"/>
      <c r="AH165" s="129"/>
      <c r="AI165" s="129"/>
    </row>
    <row r="166" spans="1:35" ht="15.75" customHeight="1">
      <c r="A166" s="161"/>
      <c r="B166" s="162"/>
      <c r="C166" s="163"/>
      <c r="D166" s="164"/>
      <c r="E166" s="161"/>
      <c r="F166" s="165"/>
      <c r="G166" s="166"/>
      <c r="H166" s="166"/>
      <c r="I166" s="166"/>
      <c r="J166" s="166"/>
      <c r="K166" s="166"/>
      <c r="L166" s="167"/>
      <c r="M166" s="44"/>
      <c r="N166" s="127"/>
      <c r="O166" s="128"/>
      <c r="P166" s="129"/>
      <c r="Q166" s="129"/>
      <c r="R166" s="129"/>
      <c r="S166" s="129"/>
      <c r="T166" s="129"/>
      <c r="U166" s="129"/>
      <c r="V166" s="129"/>
      <c r="W166" s="129"/>
      <c r="X166" s="129"/>
      <c r="Y166" s="129"/>
      <c r="Z166" s="129"/>
      <c r="AA166" s="129"/>
      <c r="AB166" s="129"/>
      <c r="AC166" s="129"/>
      <c r="AD166" s="129"/>
      <c r="AE166" s="129"/>
      <c r="AF166" s="129"/>
      <c r="AG166" s="129"/>
      <c r="AH166" s="129"/>
      <c r="AI166" s="129"/>
    </row>
    <row r="167" spans="1:35" ht="15.75" customHeight="1">
      <c r="A167" s="161"/>
      <c r="B167" s="162"/>
      <c r="C167" s="163"/>
      <c r="D167" s="164"/>
      <c r="E167" s="161"/>
      <c r="F167" s="165"/>
      <c r="G167" s="166"/>
      <c r="H167" s="166"/>
      <c r="I167" s="166"/>
      <c r="J167" s="166"/>
      <c r="K167" s="166"/>
      <c r="L167" s="167"/>
      <c r="M167" s="44"/>
      <c r="N167" s="127"/>
      <c r="O167" s="128"/>
      <c r="P167" s="129"/>
      <c r="Q167" s="129"/>
      <c r="R167" s="129"/>
      <c r="S167" s="129"/>
      <c r="T167" s="129"/>
      <c r="U167" s="129"/>
      <c r="V167" s="129"/>
      <c r="W167" s="129"/>
      <c r="X167" s="129"/>
      <c r="Y167" s="129"/>
      <c r="Z167" s="129"/>
      <c r="AA167" s="129"/>
      <c r="AB167" s="129"/>
      <c r="AC167" s="129"/>
      <c r="AD167" s="129"/>
      <c r="AE167" s="129"/>
      <c r="AF167" s="129"/>
      <c r="AG167" s="129"/>
      <c r="AH167" s="129"/>
      <c r="AI167" s="129"/>
    </row>
    <row r="168" spans="1:35" ht="15.75" customHeight="1">
      <c r="A168" s="161"/>
      <c r="B168" s="162"/>
      <c r="C168" s="163"/>
      <c r="D168" s="164"/>
      <c r="E168" s="161"/>
      <c r="F168" s="165"/>
      <c r="G168" s="166"/>
      <c r="H168" s="166"/>
      <c r="I168" s="166"/>
      <c r="J168" s="166"/>
      <c r="K168" s="166"/>
      <c r="L168" s="167"/>
      <c r="M168" s="44"/>
      <c r="N168" s="127"/>
      <c r="O168" s="128"/>
      <c r="P168" s="129"/>
      <c r="Q168" s="129"/>
      <c r="R168" s="129"/>
      <c r="S168" s="129"/>
      <c r="T168" s="129"/>
      <c r="U168" s="129"/>
      <c r="V168" s="129"/>
      <c r="W168" s="129"/>
      <c r="X168" s="129"/>
      <c r="Y168" s="129"/>
      <c r="Z168" s="129"/>
      <c r="AA168" s="129"/>
      <c r="AB168" s="129"/>
      <c r="AC168" s="129"/>
      <c r="AD168" s="129"/>
      <c r="AE168" s="129"/>
      <c r="AF168" s="129"/>
      <c r="AG168" s="129"/>
      <c r="AH168" s="129"/>
      <c r="AI168" s="129"/>
    </row>
    <row r="169" spans="1:35" ht="15.75" customHeight="1">
      <c r="A169" s="161"/>
      <c r="B169" s="162"/>
      <c r="C169" s="163"/>
      <c r="D169" s="164"/>
      <c r="E169" s="161"/>
      <c r="F169" s="165"/>
      <c r="G169" s="166"/>
      <c r="H169" s="166"/>
      <c r="I169" s="166"/>
      <c r="J169" s="166"/>
      <c r="K169" s="166"/>
      <c r="L169" s="167"/>
      <c r="M169" s="44"/>
      <c r="N169" s="127"/>
      <c r="O169" s="128"/>
      <c r="P169" s="129"/>
      <c r="Q169" s="129"/>
      <c r="R169" s="129"/>
      <c r="S169" s="129"/>
      <c r="T169" s="129"/>
      <c r="U169" s="129"/>
      <c r="V169" s="129"/>
      <c r="W169" s="129"/>
      <c r="X169" s="129"/>
      <c r="Y169" s="129"/>
      <c r="Z169" s="129"/>
      <c r="AA169" s="129"/>
      <c r="AB169" s="129"/>
      <c r="AC169" s="129"/>
      <c r="AD169" s="129"/>
      <c r="AE169" s="129"/>
      <c r="AF169" s="129"/>
      <c r="AG169" s="129"/>
      <c r="AH169" s="129"/>
      <c r="AI169" s="129"/>
    </row>
    <row r="170" spans="1:35" ht="15.75" customHeight="1">
      <c r="A170" s="161"/>
      <c r="B170" s="162"/>
      <c r="C170" s="163"/>
      <c r="D170" s="164"/>
      <c r="E170" s="161"/>
      <c r="F170" s="165"/>
      <c r="G170" s="166"/>
      <c r="H170" s="166"/>
      <c r="I170" s="166"/>
      <c r="J170" s="166"/>
      <c r="K170" s="166"/>
      <c r="L170" s="167"/>
      <c r="M170" s="44"/>
      <c r="N170" s="127"/>
      <c r="O170" s="128"/>
      <c r="P170" s="129"/>
      <c r="Q170" s="129"/>
      <c r="R170" s="129"/>
      <c r="S170" s="129"/>
      <c r="T170" s="129"/>
      <c r="U170" s="129"/>
      <c r="V170" s="129"/>
      <c r="W170" s="129"/>
      <c r="X170" s="129"/>
      <c r="Y170" s="129"/>
      <c r="Z170" s="129"/>
      <c r="AA170" s="129"/>
      <c r="AB170" s="129"/>
      <c r="AC170" s="129"/>
      <c r="AD170" s="129"/>
      <c r="AE170" s="129"/>
      <c r="AF170" s="129"/>
      <c r="AG170" s="129"/>
      <c r="AH170" s="129"/>
      <c r="AI170" s="129"/>
    </row>
    <row r="171" spans="1:35" ht="15.75" customHeight="1">
      <c r="A171" s="161"/>
      <c r="B171" s="162"/>
      <c r="C171" s="163"/>
      <c r="D171" s="164"/>
      <c r="E171" s="161"/>
      <c r="F171" s="165"/>
      <c r="G171" s="166"/>
      <c r="H171" s="166"/>
      <c r="I171" s="166"/>
      <c r="J171" s="166"/>
      <c r="K171" s="166"/>
      <c r="L171" s="167"/>
      <c r="M171" s="44"/>
      <c r="N171" s="127"/>
      <c r="O171" s="128"/>
      <c r="P171" s="129"/>
      <c r="Q171" s="129"/>
      <c r="R171" s="129"/>
      <c r="S171" s="129"/>
      <c r="T171" s="129"/>
      <c r="U171" s="129"/>
      <c r="V171" s="129"/>
      <c r="W171" s="129"/>
      <c r="X171" s="129"/>
      <c r="Y171" s="129"/>
      <c r="Z171" s="129"/>
      <c r="AA171" s="129"/>
      <c r="AB171" s="129"/>
      <c r="AC171" s="129"/>
      <c r="AD171" s="129"/>
      <c r="AE171" s="129"/>
      <c r="AF171" s="129"/>
      <c r="AG171" s="129"/>
      <c r="AH171" s="129"/>
      <c r="AI171" s="129"/>
    </row>
    <row r="172" spans="1:35" ht="15.75" customHeight="1">
      <c r="A172" s="161"/>
      <c r="B172" s="162"/>
      <c r="C172" s="163"/>
      <c r="D172" s="164"/>
      <c r="E172" s="161"/>
      <c r="F172" s="165"/>
      <c r="G172" s="166"/>
      <c r="H172" s="166"/>
      <c r="I172" s="166"/>
      <c r="J172" s="166"/>
      <c r="K172" s="166"/>
      <c r="L172" s="167"/>
      <c r="M172" s="44"/>
      <c r="N172" s="127"/>
      <c r="O172" s="128"/>
      <c r="P172" s="129"/>
      <c r="Q172" s="129"/>
      <c r="R172" s="129"/>
      <c r="S172" s="129"/>
      <c r="T172" s="129"/>
      <c r="U172" s="129"/>
      <c r="V172" s="129"/>
      <c r="W172" s="129"/>
      <c r="X172" s="129"/>
      <c r="Y172" s="129"/>
      <c r="Z172" s="129"/>
      <c r="AA172" s="129"/>
      <c r="AB172" s="129"/>
      <c r="AC172" s="129"/>
      <c r="AD172" s="129"/>
      <c r="AE172" s="129"/>
      <c r="AF172" s="129"/>
      <c r="AG172" s="129"/>
      <c r="AH172" s="129"/>
      <c r="AI172" s="129"/>
    </row>
    <row r="173" spans="1:35" ht="15.75" customHeight="1">
      <c r="A173" s="161"/>
      <c r="B173" s="162"/>
      <c r="C173" s="163"/>
      <c r="D173" s="164"/>
      <c r="E173" s="161"/>
      <c r="F173" s="165"/>
      <c r="G173" s="166"/>
      <c r="H173" s="166"/>
      <c r="I173" s="166"/>
      <c r="J173" s="166"/>
      <c r="K173" s="166"/>
      <c r="L173" s="167"/>
      <c r="M173" s="44"/>
      <c r="N173" s="127"/>
      <c r="O173" s="128"/>
      <c r="P173" s="129"/>
      <c r="Q173" s="129"/>
      <c r="R173" s="129"/>
      <c r="S173" s="129"/>
      <c r="T173" s="129"/>
      <c r="U173" s="129"/>
      <c r="V173" s="129"/>
      <c r="W173" s="129"/>
      <c r="X173" s="129"/>
      <c r="Y173" s="129"/>
      <c r="Z173" s="129"/>
      <c r="AA173" s="129"/>
      <c r="AB173" s="129"/>
      <c r="AC173" s="129"/>
      <c r="AD173" s="129"/>
      <c r="AE173" s="129"/>
      <c r="AF173" s="129"/>
      <c r="AG173" s="129"/>
      <c r="AH173" s="129"/>
      <c r="AI173" s="129"/>
    </row>
    <row r="174" spans="1:35" ht="15.75" customHeight="1">
      <c r="A174" s="161"/>
      <c r="B174" s="162"/>
      <c r="C174" s="163"/>
      <c r="D174" s="164"/>
      <c r="E174" s="161"/>
      <c r="F174" s="165"/>
      <c r="G174" s="166"/>
      <c r="H174" s="166"/>
      <c r="I174" s="166"/>
      <c r="J174" s="166"/>
      <c r="K174" s="166"/>
      <c r="L174" s="167"/>
      <c r="M174" s="44"/>
      <c r="N174" s="127"/>
      <c r="O174" s="128"/>
      <c r="P174" s="129"/>
      <c r="Q174" s="129"/>
      <c r="R174" s="129"/>
      <c r="S174" s="129"/>
      <c r="T174" s="129"/>
      <c r="U174" s="129"/>
      <c r="V174" s="129"/>
      <c r="W174" s="129"/>
      <c r="X174" s="129"/>
      <c r="Y174" s="129"/>
      <c r="Z174" s="129"/>
      <c r="AA174" s="129"/>
      <c r="AB174" s="129"/>
      <c r="AC174" s="129"/>
      <c r="AD174" s="129"/>
      <c r="AE174" s="129"/>
      <c r="AF174" s="129"/>
      <c r="AG174" s="129"/>
      <c r="AH174" s="129"/>
      <c r="AI174" s="129"/>
    </row>
    <row r="175" spans="1:35" ht="15.75" customHeight="1">
      <c r="A175" s="161"/>
      <c r="B175" s="162"/>
      <c r="C175" s="163"/>
      <c r="D175" s="164"/>
      <c r="E175" s="161"/>
      <c r="F175" s="165"/>
      <c r="G175" s="166"/>
      <c r="H175" s="166"/>
      <c r="I175" s="166"/>
      <c r="J175" s="166"/>
      <c r="K175" s="166"/>
      <c r="L175" s="167"/>
      <c r="M175" s="44"/>
      <c r="N175" s="127"/>
      <c r="O175" s="128"/>
      <c r="P175" s="129"/>
      <c r="Q175" s="129"/>
      <c r="R175" s="129"/>
      <c r="S175" s="129"/>
      <c r="T175" s="129"/>
      <c r="U175" s="129"/>
      <c r="V175" s="129"/>
      <c r="W175" s="129"/>
      <c r="X175" s="129"/>
      <c r="Y175" s="129"/>
      <c r="Z175" s="129"/>
      <c r="AA175" s="129"/>
      <c r="AB175" s="129"/>
      <c r="AC175" s="129"/>
      <c r="AD175" s="129"/>
      <c r="AE175" s="129"/>
      <c r="AF175" s="129"/>
      <c r="AG175" s="129"/>
      <c r="AH175" s="129"/>
      <c r="AI175" s="129"/>
    </row>
    <row r="176" spans="1:35" ht="15.75" customHeight="1">
      <c r="A176" s="161"/>
      <c r="B176" s="162"/>
      <c r="C176" s="163"/>
      <c r="D176" s="164"/>
      <c r="E176" s="161"/>
      <c r="F176" s="165"/>
      <c r="G176" s="166"/>
      <c r="H176" s="166"/>
      <c r="I176" s="166"/>
      <c r="J176" s="166"/>
      <c r="K176" s="166"/>
      <c r="L176" s="167"/>
      <c r="M176" s="44"/>
      <c r="N176" s="127"/>
      <c r="O176" s="128"/>
      <c r="P176" s="129"/>
      <c r="Q176" s="129"/>
      <c r="R176" s="129"/>
      <c r="S176" s="129"/>
      <c r="T176" s="129"/>
      <c r="U176" s="129"/>
      <c r="V176" s="129"/>
      <c r="W176" s="129"/>
      <c r="X176" s="129"/>
      <c r="Y176" s="129"/>
      <c r="Z176" s="129"/>
      <c r="AA176" s="129"/>
      <c r="AB176" s="129"/>
      <c r="AC176" s="129"/>
      <c r="AD176" s="129"/>
      <c r="AE176" s="129"/>
      <c r="AF176" s="129"/>
      <c r="AG176" s="129"/>
      <c r="AH176" s="129"/>
      <c r="AI176" s="129"/>
    </row>
    <row r="177" spans="1:35" ht="15.75" customHeight="1">
      <c r="A177" s="161"/>
      <c r="B177" s="162"/>
      <c r="C177" s="163"/>
      <c r="D177" s="164"/>
      <c r="E177" s="161"/>
      <c r="F177" s="165"/>
      <c r="G177" s="166"/>
      <c r="H177" s="166"/>
      <c r="I177" s="166"/>
      <c r="J177" s="166"/>
      <c r="K177" s="166"/>
      <c r="L177" s="167"/>
      <c r="M177" s="44"/>
      <c r="N177" s="127"/>
      <c r="O177" s="128"/>
      <c r="P177" s="129"/>
      <c r="Q177" s="129"/>
      <c r="R177" s="129"/>
      <c r="S177" s="129"/>
      <c r="T177" s="129"/>
      <c r="U177" s="129"/>
      <c r="V177" s="129"/>
      <c r="W177" s="129"/>
      <c r="X177" s="129"/>
      <c r="Y177" s="129"/>
      <c r="Z177" s="129"/>
      <c r="AA177" s="129"/>
      <c r="AB177" s="129"/>
      <c r="AC177" s="129"/>
      <c r="AD177" s="129"/>
      <c r="AE177" s="129"/>
      <c r="AF177" s="129"/>
      <c r="AG177" s="129"/>
      <c r="AH177" s="129"/>
      <c r="AI177" s="129"/>
    </row>
    <row r="178" spans="1:35" ht="15.75" customHeight="1">
      <c r="A178" s="161"/>
      <c r="B178" s="162"/>
      <c r="C178" s="163"/>
      <c r="D178" s="164"/>
      <c r="E178" s="161"/>
      <c r="F178" s="165"/>
      <c r="G178" s="166"/>
      <c r="H178" s="166"/>
      <c r="I178" s="166"/>
      <c r="J178" s="166"/>
      <c r="K178" s="166"/>
      <c r="L178" s="167"/>
      <c r="M178" s="44"/>
      <c r="N178" s="127"/>
      <c r="O178" s="128"/>
      <c r="P178" s="129"/>
      <c r="Q178" s="129"/>
      <c r="R178" s="129"/>
      <c r="S178" s="129"/>
      <c r="T178" s="129"/>
      <c r="U178" s="129"/>
      <c r="V178" s="129"/>
      <c r="W178" s="129"/>
      <c r="X178" s="129"/>
      <c r="Y178" s="129"/>
      <c r="Z178" s="129"/>
      <c r="AA178" s="129"/>
      <c r="AB178" s="129"/>
      <c r="AC178" s="129"/>
      <c r="AD178" s="129"/>
      <c r="AE178" s="129"/>
      <c r="AF178" s="129"/>
      <c r="AG178" s="129"/>
      <c r="AH178" s="129"/>
      <c r="AI178" s="129"/>
    </row>
    <row r="179" spans="1:35" ht="15.75" customHeight="1">
      <c r="A179" s="161"/>
      <c r="B179" s="162"/>
      <c r="C179" s="163"/>
      <c r="D179" s="164"/>
      <c r="E179" s="161"/>
      <c r="F179" s="165"/>
      <c r="G179" s="166"/>
      <c r="H179" s="166"/>
      <c r="I179" s="166"/>
      <c r="J179" s="166"/>
      <c r="K179" s="166"/>
      <c r="L179" s="167"/>
      <c r="M179" s="44"/>
      <c r="N179" s="127"/>
      <c r="O179" s="128"/>
      <c r="P179" s="129"/>
      <c r="Q179" s="129"/>
      <c r="R179" s="129"/>
      <c r="S179" s="129"/>
      <c r="T179" s="129"/>
      <c r="U179" s="129"/>
      <c r="V179" s="129"/>
      <c r="W179" s="129"/>
      <c r="X179" s="129"/>
      <c r="Y179" s="129"/>
      <c r="Z179" s="129"/>
      <c r="AA179" s="129"/>
      <c r="AB179" s="129"/>
      <c r="AC179" s="129"/>
      <c r="AD179" s="129"/>
      <c r="AE179" s="129"/>
      <c r="AF179" s="129"/>
      <c r="AG179" s="129"/>
      <c r="AH179" s="129"/>
      <c r="AI179" s="129"/>
    </row>
    <row r="180" spans="1:35" ht="15.75" customHeight="1">
      <c r="A180" s="161"/>
      <c r="B180" s="162"/>
      <c r="C180" s="163"/>
      <c r="D180" s="164"/>
      <c r="E180" s="161"/>
      <c r="F180" s="165"/>
      <c r="G180" s="166"/>
      <c r="H180" s="166"/>
      <c r="I180" s="166"/>
      <c r="J180" s="166"/>
      <c r="K180" s="166"/>
      <c r="L180" s="167"/>
      <c r="M180" s="44"/>
      <c r="N180" s="127"/>
      <c r="O180" s="128"/>
      <c r="P180" s="129"/>
      <c r="Q180" s="129"/>
      <c r="R180" s="129"/>
      <c r="S180" s="129"/>
      <c r="T180" s="129"/>
      <c r="U180" s="129"/>
      <c r="V180" s="129"/>
      <c r="W180" s="129"/>
      <c r="X180" s="129"/>
      <c r="Y180" s="129"/>
      <c r="Z180" s="129"/>
      <c r="AA180" s="129"/>
      <c r="AB180" s="129"/>
      <c r="AC180" s="129"/>
      <c r="AD180" s="129"/>
      <c r="AE180" s="129"/>
      <c r="AF180" s="129"/>
      <c r="AG180" s="129"/>
      <c r="AH180" s="129"/>
      <c r="AI180" s="129"/>
    </row>
    <row r="181" spans="1:35" ht="15.75" customHeight="1">
      <c r="A181" s="161"/>
      <c r="B181" s="162"/>
      <c r="C181" s="163"/>
      <c r="D181" s="164"/>
      <c r="E181" s="161"/>
      <c r="F181" s="165"/>
      <c r="G181" s="166"/>
      <c r="H181" s="166"/>
      <c r="I181" s="166"/>
      <c r="J181" s="166"/>
      <c r="K181" s="166"/>
      <c r="L181" s="167"/>
      <c r="M181" s="44"/>
      <c r="N181" s="127"/>
      <c r="O181" s="128"/>
      <c r="P181" s="129"/>
      <c r="Q181" s="129"/>
      <c r="R181" s="129"/>
      <c r="S181" s="129"/>
      <c r="T181" s="129"/>
      <c r="U181" s="129"/>
      <c r="V181" s="129"/>
      <c r="W181" s="129"/>
      <c r="X181" s="129"/>
      <c r="Y181" s="129"/>
      <c r="Z181" s="129"/>
      <c r="AA181" s="129"/>
      <c r="AB181" s="129"/>
      <c r="AC181" s="129"/>
      <c r="AD181" s="129"/>
      <c r="AE181" s="129"/>
      <c r="AF181" s="129"/>
      <c r="AG181" s="129"/>
      <c r="AH181" s="129"/>
      <c r="AI181" s="129"/>
    </row>
    <row r="182" spans="1:35" ht="15.75" customHeight="1">
      <c r="A182" s="161"/>
      <c r="B182" s="162"/>
      <c r="C182" s="163"/>
      <c r="D182" s="164"/>
      <c r="E182" s="161"/>
      <c r="F182" s="165"/>
      <c r="G182" s="166"/>
      <c r="H182" s="166"/>
      <c r="I182" s="166"/>
      <c r="J182" s="166"/>
      <c r="K182" s="166"/>
      <c r="L182" s="167"/>
      <c r="M182" s="44"/>
      <c r="N182" s="127"/>
      <c r="O182" s="128"/>
      <c r="P182" s="129"/>
      <c r="Q182" s="129"/>
      <c r="R182" s="129"/>
      <c r="S182" s="129"/>
      <c r="T182" s="129"/>
      <c r="U182" s="129"/>
      <c r="V182" s="129"/>
      <c r="W182" s="129"/>
      <c r="X182" s="129"/>
      <c r="Y182" s="129"/>
      <c r="Z182" s="129"/>
      <c r="AA182" s="129"/>
      <c r="AB182" s="129"/>
      <c r="AC182" s="129"/>
      <c r="AD182" s="129"/>
      <c r="AE182" s="129"/>
      <c r="AF182" s="129"/>
      <c r="AG182" s="129"/>
      <c r="AH182" s="129"/>
      <c r="AI182" s="129"/>
    </row>
    <row r="183" spans="1:35" ht="15.75" customHeight="1">
      <c r="A183" s="161"/>
      <c r="B183" s="162"/>
      <c r="C183" s="163"/>
      <c r="D183" s="164"/>
      <c r="E183" s="161"/>
      <c r="F183" s="165"/>
      <c r="G183" s="166"/>
      <c r="H183" s="166"/>
      <c r="I183" s="166"/>
      <c r="J183" s="166"/>
      <c r="K183" s="166"/>
      <c r="L183" s="167"/>
      <c r="M183" s="44"/>
      <c r="N183" s="127"/>
      <c r="O183" s="128"/>
      <c r="P183" s="129"/>
      <c r="Q183" s="129"/>
      <c r="R183" s="129"/>
      <c r="S183" s="129"/>
      <c r="T183" s="129"/>
      <c r="U183" s="129"/>
      <c r="V183" s="129"/>
      <c r="W183" s="129"/>
      <c r="X183" s="129"/>
      <c r="Y183" s="129"/>
      <c r="Z183" s="129"/>
      <c r="AA183" s="129"/>
      <c r="AB183" s="129"/>
      <c r="AC183" s="129"/>
      <c r="AD183" s="129"/>
      <c r="AE183" s="129"/>
      <c r="AF183" s="129"/>
      <c r="AG183" s="129"/>
      <c r="AH183" s="129"/>
      <c r="AI183" s="129"/>
    </row>
    <row r="184" spans="1:35" ht="15.75" customHeight="1">
      <c r="A184" s="161"/>
      <c r="B184" s="162"/>
      <c r="C184" s="163"/>
      <c r="D184" s="164"/>
      <c r="E184" s="161"/>
      <c r="F184" s="165"/>
      <c r="G184" s="166"/>
      <c r="H184" s="166"/>
      <c r="I184" s="166"/>
      <c r="J184" s="166"/>
      <c r="K184" s="166"/>
      <c r="L184" s="167"/>
      <c r="M184" s="44"/>
      <c r="N184" s="127"/>
      <c r="O184" s="128"/>
      <c r="P184" s="129"/>
      <c r="Q184" s="129"/>
      <c r="R184" s="129"/>
      <c r="S184" s="129"/>
      <c r="T184" s="129"/>
      <c r="U184" s="129"/>
      <c r="V184" s="129"/>
      <c r="W184" s="129"/>
      <c r="X184" s="129"/>
      <c r="Y184" s="129"/>
      <c r="Z184" s="129"/>
      <c r="AA184" s="129"/>
      <c r="AB184" s="129"/>
      <c r="AC184" s="129"/>
      <c r="AD184" s="129"/>
      <c r="AE184" s="129"/>
      <c r="AF184" s="129"/>
      <c r="AG184" s="129"/>
      <c r="AH184" s="129"/>
      <c r="AI184" s="129"/>
    </row>
    <row r="185" spans="1:35" ht="15.75" customHeight="1">
      <c r="A185" s="161"/>
      <c r="B185" s="162"/>
      <c r="C185" s="163"/>
      <c r="D185" s="164"/>
      <c r="E185" s="161"/>
      <c r="F185" s="165"/>
      <c r="G185" s="166"/>
      <c r="H185" s="166"/>
      <c r="I185" s="166"/>
      <c r="J185" s="166"/>
      <c r="K185" s="166"/>
      <c r="L185" s="167"/>
      <c r="M185" s="44"/>
      <c r="N185" s="127"/>
      <c r="O185" s="128"/>
      <c r="P185" s="129"/>
      <c r="Q185" s="129"/>
      <c r="R185" s="129"/>
      <c r="S185" s="129"/>
      <c r="T185" s="129"/>
      <c r="U185" s="129"/>
      <c r="V185" s="129"/>
      <c r="W185" s="129"/>
      <c r="X185" s="129"/>
      <c r="Y185" s="129"/>
      <c r="Z185" s="129"/>
      <c r="AA185" s="129"/>
      <c r="AB185" s="129"/>
      <c r="AC185" s="129"/>
      <c r="AD185" s="129"/>
      <c r="AE185" s="129"/>
      <c r="AF185" s="129"/>
      <c r="AG185" s="129"/>
      <c r="AH185" s="129"/>
      <c r="AI185" s="129"/>
    </row>
    <row r="186" spans="1:35" ht="15.75" customHeight="1">
      <c r="A186" s="161"/>
      <c r="B186" s="162"/>
      <c r="C186" s="163"/>
      <c r="D186" s="164"/>
      <c r="E186" s="161"/>
      <c r="F186" s="165"/>
      <c r="G186" s="166"/>
      <c r="H186" s="166"/>
      <c r="I186" s="166"/>
      <c r="J186" s="166"/>
      <c r="K186" s="166"/>
      <c r="L186" s="167"/>
      <c r="M186" s="44"/>
      <c r="N186" s="127"/>
      <c r="O186" s="128"/>
      <c r="P186" s="129"/>
      <c r="Q186" s="129"/>
      <c r="R186" s="129"/>
      <c r="S186" s="129"/>
      <c r="T186" s="129"/>
      <c r="U186" s="129"/>
      <c r="V186" s="129"/>
      <c r="W186" s="129"/>
      <c r="X186" s="129"/>
      <c r="Y186" s="129"/>
      <c r="Z186" s="129"/>
      <c r="AA186" s="129"/>
      <c r="AB186" s="129"/>
      <c r="AC186" s="129"/>
      <c r="AD186" s="129"/>
      <c r="AE186" s="129"/>
      <c r="AF186" s="129"/>
      <c r="AG186" s="129"/>
      <c r="AH186" s="129"/>
      <c r="AI186" s="129"/>
    </row>
    <row r="187" spans="1:35" ht="15.75" customHeight="1">
      <c r="A187" s="161"/>
      <c r="B187" s="162"/>
      <c r="C187" s="163"/>
      <c r="D187" s="164"/>
      <c r="E187" s="161"/>
      <c r="F187" s="165"/>
      <c r="G187" s="166"/>
      <c r="H187" s="166"/>
      <c r="I187" s="166"/>
      <c r="J187" s="166"/>
      <c r="K187" s="166"/>
      <c r="L187" s="167"/>
      <c r="M187" s="44"/>
      <c r="N187" s="127"/>
      <c r="O187" s="128"/>
      <c r="P187" s="129"/>
      <c r="Q187" s="129"/>
      <c r="R187" s="129"/>
      <c r="S187" s="129"/>
      <c r="T187" s="129"/>
      <c r="U187" s="129"/>
      <c r="V187" s="129"/>
      <c r="W187" s="129"/>
      <c r="X187" s="129"/>
      <c r="Y187" s="129"/>
      <c r="Z187" s="129"/>
      <c r="AA187" s="129"/>
      <c r="AB187" s="129"/>
      <c r="AC187" s="129"/>
      <c r="AD187" s="129"/>
      <c r="AE187" s="129"/>
      <c r="AF187" s="129"/>
      <c r="AG187" s="129"/>
      <c r="AH187" s="129"/>
      <c r="AI187" s="129"/>
    </row>
    <row r="188" spans="1:35" ht="15.75" customHeight="1">
      <c r="A188" s="161"/>
      <c r="B188" s="162"/>
      <c r="C188" s="163"/>
      <c r="D188" s="164"/>
      <c r="E188" s="161"/>
      <c r="F188" s="165"/>
      <c r="G188" s="166"/>
      <c r="H188" s="166"/>
      <c r="I188" s="166"/>
      <c r="J188" s="166"/>
      <c r="K188" s="166"/>
      <c r="L188" s="167"/>
      <c r="M188" s="44"/>
      <c r="N188" s="127"/>
      <c r="O188" s="128"/>
      <c r="P188" s="129"/>
      <c r="Q188" s="129"/>
      <c r="R188" s="129"/>
      <c r="S188" s="129"/>
      <c r="T188" s="129"/>
      <c r="U188" s="129"/>
      <c r="V188" s="129"/>
      <c r="W188" s="129"/>
      <c r="X188" s="129"/>
      <c r="Y188" s="129"/>
      <c r="Z188" s="129"/>
      <c r="AA188" s="129"/>
      <c r="AB188" s="129"/>
      <c r="AC188" s="129"/>
      <c r="AD188" s="129"/>
      <c r="AE188" s="129"/>
      <c r="AF188" s="129"/>
      <c r="AG188" s="129"/>
      <c r="AH188" s="129"/>
      <c r="AI188" s="129"/>
    </row>
    <row r="189" spans="1:35" ht="15.75" customHeight="1">
      <c r="A189" s="161"/>
      <c r="B189" s="162"/>
      <c r="C189" s="163"/>
      <c r="D189" s="164"/>
      <c r="E189" s="161"/>
      <c r="F189" s="165"/>
      <c r="G189" s="166"/>
      <c r="H189" s="166"/>
      <c r="I189" s="166"/>
      <c r="J189" s="166"/>
      <c r="K189" s="166"/>
      <c r="L189" s="167"/>
      <c r="M189" s="44"/>
      <c r="N189" s="127"/>
      <c r="O189" s="128"/>
      <c r="P189" s="129"/>
      <c r="Q189" s="129"/>
      <c r="R189" s="129"/>
      <c r="S189" s="129"/>
      <c r="T189" s="129"/>
      <c r="U189" s="129"/>
      <c r="V189" s="129"/>
      <c r="W189" s="129"/>
      <c r="X189" s="129"/>
      <c r="Y189" s="129"/>
      <c r="Z189" s="129"/>
      <c r="AA189" s="129"/>
      <c r="AB189" s="129"/>
      <c r="AC189" s="129"/>
      <c r="AD189" s="129"/>
      <c r="AE189" s="129"/>
      <c r="AF189" s="129"/>
      <c r="AG189" s="129"/>
      <c r="AH189" s="129"/>
      <c r="AI189" s="129"/>
    </row>
    <row r="190" spans="1:35" ht="15.75" customHeight="1">
      <c r="A190" s="161"/>
      <c r="B190" s="162"/>
      <c r="C190" s="163"/>
      <c r="D190" s="164"/>
      <c r="E190" s="161"/>
      <c r="F190" s="165"/>
      <c r="G190" s="166"/>
      <c r="H190" s="166"/>
      <c r="I190" s="166"/>
      <c r="J190" s="166"/>
      <c r="K190" s="166"/>
      <c r="L190" s="167"/>
      <c r="M190" s="44"/>
      <c r="N190" s="127"/>
      <c r="O190" s="128"/>
      <c r="P190" s="129"/>
      <c r="Q190" s="129"/>
      <c r="R190" s="129"/>
      <c r="S190" s="129"/>
      <c r="T190" s="129"/>
      <c r="U190" s="129"/>
      <c r="V190" s="129"/>
      <c r="W190" s="129"/>
      <c r="X190" s="129"/>
      <c r="Y190" s="129"/>
      <c r="Z190" s="129"/>
      <c r="AA190" s="129"/>
      <c r="AB190" s="129"/>
      <c r="AC190" s="129"/>
      <c r="AD190" s="129"/>
      <c r="AE190" s="129"/>
      <c r="AF190" s="129"/>
      <c r="AG190" s="129"/>
      <c r="AH190" s="129"/>
      <c r="AI190" s="129"/>
    </row>
    <row r="191" spans="1:35" ht="15.75" customHeight="1">
      <c r="A191" s="161"/>
      <c r="B191" s="162"/>
      <c r="C191" s="163"/>
      <c r="D191" s="164"/>
      <c r="E191" s="161"/>
      <c r="F191" s="165"/>
      <c r="G191" s="166"/>
      <c r="H191" s="166"/>
      <c r="I191" s="166"/>
      <c r="J191" s="166"/>
      <c r="K191" s="166"/>
      <c r="L191" s="167"/>
      <c r="M191" s="44"/>
      <c r="N191" s="127"/>
      <c r="O191" s="128"/>
      <c r="P191" s="129"/>
      <c r="Q191" s="129"/>
      <c r="R191" s="129"/>
      <c r="S191" s="129"/>
      <c r="T191" s="129"/>
      <c r="U191" s="129"/>
      <c r="V191" s="129"/>
      <c r="W191" s="129"/>
      <c r="X191" s="129"/>
      <c r="Y191" s="129"/>
      <c r="Z191" s="129"/>
      <c r="AA191" s="129"/>
      <c r="AB191" s="129"/>
      <c r="AC191" s="129"/>
      <c r="AD191" s="129"/>
      <c r="AE191" s="129"/>
      <c r="AF191" s="129"/>
      <c r="AG191" s="129"/>
      <c r="AH191" s="129"/>
      <c r="AI191" s="129"/>
    </row>
    <row r="192" spans="1:35" ht="15.75" customHeight="1">
      <c r="A192" s="161"/>
      <c r="B192" s="162"/>
      <c r="C192" s="163"/>
      <c r="D192" s="164"/>
      <c r="E192" s="161"/>
      <c r="F192" s="165"/>
      <c r="G192" s="166"/>
      <c r="H192" s="166"/>
      <c r="I192" s="166"/>
      <c r="J192" s="166"/>
      <c r="K192" s="166"/>
      <c r="L192" s="167"/>
      <c r="M192" s="44"/>
      <c r="N192" s="127"/>
      <c r="O192" s="128"/>
      <c r="P192" s="129"/>
      <c r="Q192" s="129"/>
      <c r="R192" s="129"/>
      <c r="S192" s="129"/>
      <c r="T192" s="129"/>
      <c r="U192" s="129"/>
      <c r="V192" s="129"/>
      <c r="W192" s="129"/>
      <c r="X192" s="129"/>
      <c r="Y192" s="129"/>
      <c r="Z192" s="129"/>
      <c r="AA192" s="129"/>
      <c r="AB192" s="129"/>
      <c r="AC192" s="129"/>
      <c r="AD192" s="129"/>
      <c r="AE192" s="129"/>
      <c r="AF192" s="129"/>
      <c r="AG192" s="129"/>
      <c r="AH192" s="129"/>
      <c r="AI192" s="129"/>
    </row>
    <row r="193" spans="1:35" ht="15.75" customHeight="1">
      <c r="A193" s="161"/>
      <c r="B193" s="162"/>
      <c r="C193" s="163"/>
      <c r="D193" s="164"/>
      <c r="E193" s="161"/>
      <c r="F193" s="165"/>
      <c r="G193" s="166"/>
      <c r="H193" s="166"/>
      <c r="I193" s="166"/>
      <c r="J193" s="166"/>
      <c r="K193" s="166"/>
      <c r="L193" s="167"/>
      <c r="M193" s="44"/>
      <c r="N193" s="127"/>
      <c r="O193" s="128"/>
      <c r="P193" s="129"/>
      <c r="Q193" s="129"/>
      <c r="R193" s="129"/>
      <c r="S193" s="129"/>
      <c r="T193" s="129"/>
      <c r="U193" s="129"/>
      <c r="V193" s="129"/>
      <c r="W193" s="129"/>
      <c r="X193" s="129"/>
      <c r="Y193" s="129"/>
      <c r="Z193" s="129"/>
      <c r="AA193" s="129"/>
      <c r="AB193" s="129"/>
      <c r="AC193" s="129"/>
      <c r="AD193" s="129"/>
      <c r="AE193" s="129"/>
      <c r="AF193" s="129"/>
      <c r="AG193" s="129"/>
      <c r="AH193" s="129"/>
      <c r="AI193" s="129"/>
    </row>
    <row r="194" spans="1:35" ht="15.75" customHeight="1">
      <c r="A194" s="161"/>
      <c r="B194" s="162"/>
      <c r="C194" s="163"/>
      <c r="D194" s="164"/>
      <c r="E194" s="161"/>
      <c r="F194" s="165"/>
      <c r="G194" s="166"/>
      <c r="H194" s="166"/>
      <c r="I194" s="166"/>
      <c r="J194" s="166"/>
      <c r="K194" s="166"/>
      <c r="L194" s="167"/>
      <c r="M194" s="44"/>
      <c r="N194" s="127"/>
      <c r="O194" s="128"/>
      <c r="P194" s="129"/>
      <c r="Q194" s="129"/>
      <c r="R194" s="129"/>
      <c r="S194" s="129"/>
      <c r="T194" s="129"/>
      <c r="U194" s="129"/>
      <c r="V194" s="129"/>
      <c r="W194" s="129"/>
      <c r="X194" s="129"/>
      <c r="Y194" s="129"/>
      <c r="Z194" s="129"/>
      <c r="AA194" s="129"/>
      <c r="AB194" s="129"/>
      <c r="AC194" s="129"/>
      <c r="AD194" s="129"/>
      <c r="AE194" s="129"/>
      <c r="AF194" s="129"/>
      <c r="AG194" s="129"/>
      <c r="AH194" s="129"/>
      <c r="AI194" s="129"/>
    </row>
    <row r="195" spans="1:35" ht="15.75" customHeight="1">
      <c r="A195" s="161"/>
      <c r="B195" s="162"/>
      <c r="C195" s="163"/>
      <c r="D195" s="164"/>
      <c r="E195" s="161"/>
      <c r="F195" s="165"/>
      <c r="G195" s="166"/>
      <c r="H195" s="166"/>
      <c r="I195" s="166"/>
      <c r="J195" s="166"/>
      <c r="K195" s="166"/>
      <c r="L195" s="167"/>
      <c r="M195" s="44"/>
      <c r="N195" s="127"/>
      <c r="O195" s="128"/>
      <c r="P195" s="129"/>
      <c r="Q195" s="129"/>
      <c r="R195" s="129"/>
      <c r="S195" s="129"/>
      <c r="T195" s="129"/>
      <c r="U195" s="129"/>
      <c r="V195" s="129"/>
      <c r="W195" s="129"/>
      <c r="X195" s="129"/>
      <c r="Y195" s="129"/>
      <c r="Z195" s="129"/>
      <c r="AA195" s="129"/>
      <c r="AB195" s="129"/>
      <c r="AC195" s="129"/>
      <c r="AD195" s="129"/>
      <c r="AE195" s="129"/>
      <c r="AF195" s="129"/>
      <c r="AG195" s="129"/>
      <c r="AH195" s="129"/>
      <c r="AI195" s="129"/>
    </row>
    <row r="196" spans="1:35" ht="15.75" customHeight="1">
      <c r="A196" s="161"/>
      <c r="B196" s="162"/>
      <c r="C196" s="163"/>
      <c r="D196" s="164"/>
      <c r="E196" s="161"/>
      <c r="F196" s="165"/>
      <c r="G196" s="166"/>
      <c r="H196" s="166"/>
      <c r="I196" s="166"/>
      <c r="J196" s="166"/>
      <c r="K196" s="166"/>
      <c r="L196" s="167"/>
      <c r="M196" s="44"/>
      <c r="N196" s="127"/>
      <c r="O196" s="128"/>
      <c r="P196" s="129"/>
      <c r="Q196" s="129"/>
      <c r="R196" s="129"/>
      <c r="S196" s="129"/>
      <c r="T196" s="129"/>
      <c r="U196" s="129"/>
      <c r="V196" s="129"/>
      <c r="W196" s="129"/>
      <c r="X196" s="129"/>
      <c r="Y196" s="129"/>
      <c r="Z196" s="129"/>
      <c r="AA196" s="129"/>
      <c r="AB196" s="129"/>
      <c r="AC196" s="129"/>
      <c r="AD196" s="129"/>
      <c r="AE196" s="129"/>
      <c r="AF196" s="129"/>
      <c r="AG196" s="129"/>
      <c r="AH196" s="129"/>
      <c r="AI196" s="129"/>
    </row>
    <row r="197" spans="1:35" ht="15.75" customHeight="1">
      <c r="A197" s="161"/>
      <c r="B197" s="162"/>
      <c r="C197" s="163"/>
      <c r="D197" s="164"/>
      <c r="E197" s="161"/>
      <c r="F197" s="165"/>
      <c r="G197" s="166"/>
      <c r="H197" s="166"/>
      <c r="I197" s="166"/>
      <c r="J197" s="166"/>
      <c r="K197" s="166"/>
      <c r="L197" s="167"/>
      <c r="M197" s="44"/>
      <c r="N197" s="127"/>
      <c r="O197" s="128"/>
      <c r="P197" s="129"/>
      <c r="Q197" s="129"/>
      <c r="R197" s="129"/>
      <c r="S197" s="129"/>
      <c r="T197" s="129"/>
      <c r="U197" s="129"/>
      <c r="V197" s="129"/>
      <c r="W197" s="129"/>
      <c r="X197" s="129"/>
      <c r="Y197" s="129"/>
      <c r="Z197" s="129"/>
      <c r="AA197" s="129"/>
      <c r="AB197" s="129"/>
      <c r="AC197" s="129"/>
      <c r="AD197" s="129"/>
      <c r="AE197" s="129"/>
      <c r="AF197" s="129"/>
      <c r="AG197" s="129"/>
      <c r="AH197" s="129"/>
      <c r="AI197" s="129"/>
    </row>
    <row r="198" spans="1:35" ht="15.75" customHeight="1">
      <c r="A198" s="161"/>
      <c r="B198" s="162"/>
      <c r="C198" s="163"/>
      <c r="D198" s="164"/>
      <c r="E198" s="161"/>
      <c r="F198" s="165"/>
      <c r="G198" s="166"/>
      <c r="H198" s="166"/>
      <c r="I198" s="166"/>
      <c r="J198" s="166"/>
      <c r="K198" s="166"/>
      <c r="L198" s="167"/>
      <c r="M198" s="44"/>
      <c r="N198" s="127"/>
      <c r="O198" s="128"/>
      <c r="P198" s="129"/>
      <c r="Q198" s="129"/>
      <c r="R198" s="129"/>
      <c r="S198" s="129"/>
      <c r="T198" s="129"/>
      <c r="U198" s="129"/>
      <c r="V198" s="129"/>
      <c r="W198" s="129"/>
      <c r="X198" s="129"/>
      <c r="Y198" s="129"/>
      <c r="Z198" s="129"/>
      <c r="AA198" s="129"/>
      <c r="AB198" s="129"/>
      <c r="AC198" s="129"/>
      <c r="AD198" s="129"/>
      <c r="AE198" s="129"/>
      <c r="AF198" s="129"/>
      <c r="AG198" s="129"/>
      <c r="AH198" s="129"/>
      <c r="AI198" s="129"/>
    </row>
    <row r="199" spans="1:35" ht="15.75" customHeight="1">
      <c r="A199" s="161"/>
      <c r="B199" s="162"/>
      <c r="C199" s="163"/>
      <c r="D199" s="164"/>
      <c r="E199" s="161"/>
      <c r="F199" s="165"/>
      <c r="G199" s="166"/>
      <c r="H199" s="166"/>
      <c r="I199" s="166"/>
      <c r="J199" s="166"/>
      <c r="K199" s="166"/>
      <c r="L199" s="167"/>
      <c r="M199" s="44"/>
      <c r="N199" s="127"/>
      <c r="O199" s="128"/>
      <c r="P199" s="129"/>
      <c r="Q199" s="129"/>
      <c r="R199" s="129"/>
      <c r="S199" s="129"/>
      <c r="T199" s="129"/>
      <c r="U199" s="129"/>
      <c r="V199" s="129"/>
      <c r="W199" s="129"/>
      <c r="X199" s="129"/>
      <c r="Y199" s="129"/>
      <c r="Z199" s="129"/>
      <c r="AA199" s="129"/>
      <c r="AB199" s="129"/>
      <c r="AC199" s="129"/>
      <c r="AD199" s="129"/>
      <c r="AE199" s="129"/>
      <c r="AF199" s="129"/>
      <c r="AG199" s="129"/>
      <c r="AH199" s="129"/>
      <c r="AI199" s="129"/>
    </row>
    <row r="200" spans="1:35" ht="15.75" customHeight="1">
      <c r="A200" s="161"/>
      <c r="B200" s="162"/>
      <c r="C200" s="163"/>
      <c r="D200" s="164"/>
      <c r="E200" s="161"/>
      <c r="F200" s="165"/>
      <c r="G200" s="166"/>
      <c r="H200" s="166"/>
      <c r="I200" s="166"/>
      <c r="J200" s="166"/>
      <c r="K200" s="166"/>
      <c r="L200" s="167"/>
      <c r="M200" s="44"/>
      <c r="N200" s="127"/>
      <c r="O200" s="128"/>
      <c r="P200" s="129"/>
      <c r="Q200" s="129"/>
      <c r="R200" s="129"/>
      <c r="S200" s="129"/>
      <c r="T200" s="129"/>
      <c r="U200" s="129"/>
      <c r="V200" s="129"/>
      <c r="W200" s="129"/>
      <c r="X200" s="129"/>
      <c r="Y200" s="129"/>
      <c r="Z200" s="129"/>
      <c r="AA200" s="129"/>
      <c r="AB200" s="129"/>
      <c r="AC200" s="129"/>
      <c r="AD200" s="129"/>
      <c r="AE200" s="129"/>
      <c r="AF200" s="129"/>
      <c r="AG200" s="129"/>
      <c r="AH200" s="129"/>
      <c r="AI200" s="129"/>
    </row>
    <row r="201" spans="1:35" ht="15.75" customHeight="1">
      <c r="A201" s="161"/>
      <c r="B201" s="162"/>
      <c r="C201" s="163"/>
      <c r="D201" s="164"/>
      <c r="E201" s="161"/>
      <c r="F201" s="165"/>
      <c r="G201" s="166"/>
      <c r="H201" s="166"/>
      <c r="I201" s="166"/>
      <c r="J201" s="166"/>
      <c r="K201" s="166"/>
      <c r="L201" s="167"/>
      <c r="M201" s="44"/>
      <c r="N201" s="127"/>
      <c r="O201" s="128"/>
      <c r="P201" s="129"/>
      <c r="Q201" s="129"/>
      <c r="R201" s="129"/>
      <c r="S201" s="129"/>
      <c r="T201" s="129"/>
      <c r="U201" s="129"/>
      <c r="V201" s="129"/>
      <c r="W201" s="129"/>
      <c r="X201" s="129"/>
      <c r="Y201" s="129"/>
      <c r="Z201" s="129"/>
      <c r="AA201" s="129"/>
      <c r="AB201" s="129"/>
      <c r="AC201" s="129"/>
      <c r="AD201" s="129"/>
      <c r="AE201" s="129"/>
      <c r="AF201" s="129"/>
      <c r="AG201" s="129"/>
      <c r="AH201" s="129"/>
      <c r="AI201" s="129"/>
    </row>
    <row r="202" spans="1:35" ht="15.75" customHeight="1">
      <c r="A202" s="161"/>
      <c r="B202" s="162"/>
      <c r="C202" s="163"/>
      <c r="D202" s="164"/>
      <c r="E202" s="161"/>
      <c r="F202" s="165"/>
      <c r="G202" s="166"/>
      <c r="H202" s="166"/>
      <c r="I202" s="166"/>
      <c r="J202" s="166"/>
      <c r="K202" s="166"/>
      <c r="L202" s="167"/>
      <c r="M202" s="44"/>
      <c r="N202" s="127"/>
      <c r="O202" s="128"/>
      <c r="P202" s="129"/>
      <c r="Q202" s="129"/>
      <c r="R202" s="129"/>
      <c r="S202" s="129"/>
      <c r="T202" s="129"/>
      <c r="U202" s="129"/>
      <c r="V202" s="129"/>
      <c r="W202" s="129"/>
      <c r="X202" s="129"/>
      <c r="Y202" s="129"/>
      <c r="Z202" s="129"/>
      <c r="AA202" s="129"/>
      <c r="AB202" s="129"/>
      <c r="AC202" s="129"/>
      <c r="AD202" s="129"/>
      <c r="AE202" s="129"/>
      <c r="AF202" s="129"/>
      <c r="AG202" s="129"/>
      <c r="AH202" s="129"/>
      <c r="AI202" s="129"/>
    </row>
    <row r="203" spans="1:35" ht="15.75" customHeight="1">
      <c r="A203" s="161"/>
      <c r="B203" s="162"/>
      <c r="C203" s="163"/>
      <c r="D203" s="164"/>
      <c r="E203" s="161"/>
      <c r="F203" s="165"/>
      <c r="G203" s="166"/>
      <c r="H203" s="166"/>
      <c r="I203" s="166"/>
      <c r="J203" s="166"/>
      <c r="K203" s="166"/>
      <c r="L203" s="167"/>
      <c r="M203" s="44"/>
      <c r="N203" s="127"/>
      <c r="O203" s="128"/>
      <c r="P203" s="129"/>
      <c r="Q203" s="129"/>
      <c r="R203" s="129"/>
      <c r="S203" s="129"/>
      <c r="T203" s="129"/>
      <c r="U203" s="129"/>
      <c r="V203" s="129"/>
      <c r="W203" s="129"/>
      <c r="X203" s="129"/>
      <c r="Y203" s="129"/>
      <c r="Z203" s="129"/>
      <c r="AA203" s="129"/>
      <c r="AB203" s="129"/>
      <c r="AC203" s="129"/>
      <c r="AD203" s="129"/>
      <c r="AE203" s="129"/>
      <c r="AF203" s="129"/>
      <c r="AG203" s="129"/>
      <c r="AH203" s="129"/>
      <c r="AI203" s="129"/>
    </row>
    <row r="204" spans="1:35" ht="15.75" customHeight="1">
      <c r="A204" s="161"/>
      <c r="B204" s="162"/>
      <c r="C204" s="163"/>
      <c r="D204" s="164"/>
      <c r="E204" s="161"/>
      <c r="F204" s="165"/>
      <c r="G204" s="166"/>
      <c r="H204" s="166"/>
      <c r="I204" s="166"/>
      <c r="J204" s="166"/>
      <c r="K204" s="166"/>
      <c r="L204" s="167"/>
      <c r="M204" s="44"/>
      <c r="N204" s="127"/>
      <c r="O204" s="128"/>
      <c r="P204" s="129"/>
      <c r="Q204" s="129"/>
      <c r="R204" s="129"/>
      <c r="S204" s="129"/>
      <c r="T204" s="129"/>
      <c r="U204" s="129"/>
      <c r="V204" s="129"/>
      <c r="W204" s="129"/>
      <c r="X204" s="129"/>
      <c r="Y204" s="129"/>
      <c r="Z204" s="129"/>
      <c r="AA204" s="129"/>
      <c r="AB204" s="129"/>
      <c r="AC204" s="129"/>
      <c r="AD204" s="129"/>
      <c r="AE204" s="129"/>
      <c r="AF204" s="129"/>
      <c r="AG204" s="129"/>
      <c r="AH204" s="129"/>
      <c r="AI204" s="129"/>
    </row>
    <row r="205" spans="1:35" ht="15.75" customHeight="1">
      <c r="A205" s="161"/>
      <c r="B205" s="162"/>
      <c r="C205" s="163"/>
      <c r="D205" s="164"/>
      <c r="E205" s="161"/>
      <c r="F205" s="165"/>
      <c r="G205" s="166"/>
      <c r="H205" s="166"/>
      <c r="I205" s="166"/>
      <c r="J205" s="166"/>
      <c r="K205" s="166"/>
      <c r="L205" s="167"/>
      <c r="M205" s="44"/>
      <c r="N205" s="127"/>
      <c r="O205" s="128"/>
      <c r="P205" s="129"/>
      <c r="Q205" s="129"/>
      <c r="R205" s="129"/>
      <c r="S205" s="129"/>
      <c r="T205" s="129"/>
      <c r="U205" s="129"/>
      <c r="V205" s="129"/>
      <c r="W205" s="129"/>
      <c r="X205" s="129"/>
      <c r="Y205" s="129"/>
      <c r="Z205" s="129"/>
      <c r="AA205" s="129"/>
      <c r="AB205" s="129"/>
      <c r="AC205" s="129"/>
      <c r="AD205" s="129"/>
      <c r="AE205" s="129"/>
      <c r="AF205" s="129"/>
      <c r="AG205" s="129"/>
      <c r="AH205" s="129"/>
      <c r="AI205" s="129"/>
    </row>
    <row r="206" spans="1:35" ht="15.75" customHeight="1">
      <c r="A206" s="161"/>
      <c r="B206" s="162"/>
      <c r="C206" s="163"/>
      <c r="D206" s="164"/>
      <c r="E206" s="161"/>
      <c r="F206" s="165"/>
      <c r="G206" s="166"/>
      <c r="H206" s="166"/>
      <c r="I206" s="166"/>
      <c r="J206" s="166"/>
      <c r="K206" s="166"/>
      <c r="L206" s="167"/>
      <c r="M206" s="44"/>
      <c r="N206" s="127"/>
      <c r="O206" s="128"/>
      <c r="P206" s="129"/>
      <c r="Q206" s="129"/>
      <c r="R206" s="129"/>
      <c r="S206" s="129"/>
      <c r="T206" s="129"/>
      <c r="U206" s="129"/>
      <c r="V206" s="129"/>
      <c r="W206" s="129"/>
      <c r="X206" s="129"/>
      <c r="Y206" s="129"/>
      <c r="Z206" s="129"/>
      <c r="AA206" s="129"/>
      <c r="AB206" s="129"/>
      <c r="AC206" s="129"/>
      <c r="AD206" s="129"/>
      <c r="AE206" s="129"/>
      <c r="AF206" s="129"/>
      <c r="AG206" s="129"/>
      <c r="AH206" s="129"/>
      <c r="AI206" s="129"/>
    </row>
    <row r="207" spans="1:35" ht="15.75" customHeight="1">
      <c r="A207" s="161"/>
      <c r="B207" s="162"/>
      <c r="C207" s="163"/>
      <c r="D207" s="164"/>
      <c r="E207" s="161"/>
      <c r="F207" s="165"/>
      <c r="G207" s="166"/>
      <c r="H207" s="166"/>
      <c r="I207" s="166"/>
      <c r="J207" s="166"/>
      <c r="K207" s="166"/>
      <c r="L207" s="167"/>
      <c r="M207" s="44"/>
      <c r="N207" s="127"/>
      <c r="O207" s="128"/>
      <c r="P207" s="129"/>
      <c r="Q207" s="129"/>
      <c r="R207" s="129"/>
      <c r="S207" s="129"/>
      <c r="T207" s="129"/>
      <c r="U207" s="129"/>
      <c r="V207" s="129"/>
      <c r="W207" s="129"/>
      <c r="X207" s="129"/>
      <c r="Y207" s="129"/>
      <c r="Z207" s="129"/>
      <c r="AA207" s="129"/>
      <c r="AB207" s="129"/>
      <c r="AC207" s="129"/>
      <c r="AD207" s="129"/>
      <c r="AE207" s="129"/>
      <c r="AF207" s="129"/>
      <c r="AG207" s="129"/>
      <c r="AH207" s="129"/>
      <c r="AI207" s="129"/>
    </row>
    <row r="208" spans="1:35" ht="15.75" customHeight="1">
      <c r="A208" s="161"/>
      <c r="B208" s="162"/>
      <c r="C208" s="163"/>
      <c r="D208" s="164"/>
      <c r="E208" s="161"/>
      <c r="F208" s="165"/>
      <c r="G208" s="166"/>
      <c r="H208" s="166"/>
      <c r="I208" s="166"/>
      <c r="J208" s="166"/>
      <c r="K208" s="166"/>
      <c r="L208" s="167"/>
      <c r="M208" s="44"/>
      <c r="N208" s="127"/>
      <c r="O208" s="128"/>
      <c r="P208" s="129"/>
      <c r="Q208" s="129"/>
      <c r="R208" s="129"/>
      <c r="S208" s="129"/>
      <c r="T208" s="129"/>
      <c r="U208" s="129"/>
      <c r="V208" s="129"/>
      <c r="W208" s="129"/>
      <c r="X208" s="129"/>
      <c r="Y208" s="129"/>
      <c r="Z208" s="129"/>
      <c r="AA208" s="129"/>
      <c r="AB208" s="129"/>
      <c r="AC208" s="129"/>
      <c r="AD208" s="129"/>
      <c r="AE208" s="129"/>
      <c r="AF208" s="129"/>
      <c r="AG208" s="129"/>
      <c r="AH208" s="129"/>
      <c r="AI208" s="129"/>
    </row>
    <row r="209" spans="1:35" ht="15.75" customHeight="1">
      <c r="A209" s="161"/>
      <c r="B209" s="162"/>
      <c r="C209" s="163"/>
      <c r="D209" s="164"/>
      <c r="E209" s="161"/>
      <c r="F209" s="165"/>
      <c r="G209" s="166"/>
      <c r="H209" s="166"/>
      <c r="I209" s="166"/>
      <c r="J209" s="166"/>
      <c r="K209" s="166"/>
      <c r="L209" s="167"/>
      <c r="M209" s="44"/>
      <c r="N209" s="127"/>
      <c r="O209" s="128"/>
      <c r="P209" s="129"/>
      <c r="Q209" s="129"/>
      <c r="R209" s="129"/>
      <c r="S209" s="129"/>
      <c r="T209" s="129"/>
      <c r="U209" s="129"/>
      <c r="V209" s="129"/>
      <c r="W209" s="129"/>
      <c r="X209" s="129"/>
      <c r="Y209" s="129"/>
      <c r="Z209" s="129"/>
      <c r="AA209" s="129"/>
      <c r="AB209" s="129"/>
      <c r="AC209" s="129"/>
      <c r="AD209" s="129"/>
      <c r="AE209" s="129"/>
      <c r="AF209" s="129"/>
      <c r="AG209" s="129"/>
      <c r="AH209" s="129"/>
      <c r="AI209" s="129"/>
    </row>
    <row r="210" spans="1:35" ht="15.75" customHeight="1">
      <c r="A210" s="161"/>
      <c r="B210" s="162"/>
      <c r="C210" s="163"/>
      <c r="D210" s="164"/>
      <c r="E210" s="161"/>
      <c r="F210" s="165"/>
      <c r="G210" s="166"/>
      <c r="H210" s="166"/>
      <c r="I210" s="166"/>
      <c r="J210" s="166"/>
      <c r="K210" s="166"/>
      <c r="L210" s="167"/>
      <c r="M210" s="44"/>
      <c r="N210" s="127"/>
      <c r="O210" s="128"/>
      <c r="P210" s="129"/>
      <c r="Q210" s="129"/>
      <c r="R210" s="129"/>
      <c r="S210" s="129"/>
      <c r="T210" s="129"/>
      <c r="U210" s="129"/>
      <c r="V210" s="129"/>
      <c r="W210" s="129"/>
      <c r="X210" s="129"/>
      <c r="Y210" s="129"/>
      <c r="Z210" s="129"/>
      <c r="AA210" s="129"/>
      <c r="AB210" s="129"/>
      <c r="AC210" s="129"/>
      <c r="AD210" s="129"/>
      <c r="AE210" s="129"/>
      <c r="AF210" s="129"/>
      <c r="AG210" s="129"/>
      <c r="AH210" s="129"/>
      <c r="AI210" s="129"/>
    </row>
    <row r="211" spans="1:35" ht="15.75" customHeight="1">
      <c r="A211" s="161"/>
      <c r="B211" s="162"/>
      <c r="C211" s="163"/>
      <c r="D211" s="164"/>
      <c r="E211" s="161"/>
      <c r="F211" s="165"/>
      <c r="G211" s="166"/>
      <c r="H211" s="166"/>
      <c r="I211" s="166"/>
      <c r="J211" s="166"/>
      <c r="K211" s="166"/>
      <c r="L211" s="167"/>
      <c r="M211" s="44"/>
      <c r="N211" s="127"/>
      <c r="O211" s="128"/>
      <c r="P211" s="129"/>
      <c r="Q211" s="129"/>
      <c r="R211" s="129"/>
      <c r="S211" s="129"/>
      <c r="T211" s="129"/>
      <c r="U211" s="129"/>
      <c r="V211" s="129"/>
      <c r="W211" s="129"/>
      <c r="X211" s="129"/>
      <c r="Y211" s="129"/>
      <c r="Z211" s="129"/>
      <c r="AA211" s="129"/>
      <c r="AB211" s="129"/>
      <c r="AC211" s="129"/>
      <c r="AD211" s="129"/>
      <c r="AE211" s="129"/>
      <c r="AF211" s="129"/>
      <c r="AG211" s="129"/>
      <c r="AH211" s="129"/>
      <c r="AI211" s="129"/>
    </row>
    <row r="212" spans="1:35" ht="15.75" customHeight="1">
      <c r="A212" s="161"/>
      <c r="B212" s="162"/>
      <c r="C212" s="163"/>
      <c r="D212" s="164"/>
      <c r="E212" s="161"/>
      <c r="F212" s="165"/>
      <c r="G212" s="166"/>
      <c r="H212" s="166"/>
      <c r="I212" s="166"/>
      <c r="J212" s="166"/>
      <c r="K212" s="166"/>
      <c r="L212" s="167"/>
      <c r="M212" s="44"/>
      <c r="N212" s="127"/>
      <c r="O212" s="128"/>
      <c r="P212" s="129"/>
      <c r="Q212" s="129"/>
      <c r="R212" s="129"/>
      <c r="S212" s="129"/>
      <c r="T212" s="129"/>
      <c r="U212" s="129"/>
      <c r="V212" s="129"/>
      <c r="W212" s="129"/>
      <c r="X212" s="129"/>
      <c r="Y212" s="129"/>
      <c r="Z212" s="129"/>
      <c r="AA212" s="129"/>
      <c r="AB212" s="129"/>
      <c r="AC212" s="129"/>
      <c r="AD212" s="129"/>
      <c r="AE212" s="129"/>
      <c r="AF212" s="129"/>
      <c r="AG212" s="129"/>
      <c r="AH212" s="129"/>
      <c r="AI212" s="129"/>
    </row>
    <row r="213" spans="1:35" ht="15.75" customHeight="1">
      <c r="A213" s="161"/>
      <c r="B213" s="162"/>
      <c r="C213" s="163"/>
      <c r="D213" s="164"/>
      <c r="E213" s="161"/>
      <c r="F213" s="165"/>
      <c r="G213" s="166"/>
      <c r="H213" s="166"/>
      <c r="I213" s="166"/>
      <c r="J213" s="166"/>
      <c r="K213" s="166"/>
      <c r="L213" s="167"/>
      <c r="M213" s="44"/>
      <c r="N213" s="127"/>
      <c r="O213" s="128"/>
      <c r="P213" s="129"/>
      <c r="Q213" s="129"/>
      <c r="R213" s="129"/>
      <c r="S213" s="129"/>
      <c r="T213" s="129"/>
      <c r="U213" s="129"/>
      <c r="V213" s="129"/>
      <c r="W213" s="129"/>
      <c r="X213" s="129"/>
      <c r="Y213" s="129"/>
      <c r="Z213" s="129"/>
      <c r="AA213" s="129"/>
      <c r="AB213" s="129"/>
      <c r="AC213" s="129"/>
      <c r="AD213" s="129"/>
      <c r="AE213" s="129"/>
      <c r="AF213" s="129"/>
      <c r="AG213" s="129"/>
      <c r="AH213" s="129"/>
      <c r="AI213" s="129"/>
    </row>
    <row r="214" spans="1:35" ht="15.75" customHeight="1">
      <c r="A214" s="161"/>
      <c r="B214" s="162"/>
      <c r="C214" s="163"/>
      <c r="D214" s="164"/>
      <c r="E214" s="161"/>
      <c r="F214" s="165"/>
      <c r="G214" s="166"/>
      <c r="H214" s="166"/>
      <c r="I214" s="166"/>
      <c r="J214" s="166"/>
      <c r="K214" s="166"/>
      <c r="L214" s="167"/>
      <c r="M214" s="44"/>
      <c r="N214" s="127"/>
      <c r="O214" s="128"/>
      <c r="P214" s="129"/>
      <c r="Q214" s="129"/>
      <c r="R214" s="129"/>
      <c r="S214" s="129"/>
      <c r="T214" s="129"/>
      <c r="U214" s="129"/>
      <c r="V214" s="129"/>
      <c r="W214" s="129"/>
      <c r="X214" s="129"/>
      <c r="Y214" s="129"/>
      <c r="Z214" s="129"/>
      <c r="AA214" s="129"/>
      <c r="AB214" s="129"/>
      <c r="AC214" s="129"/>
      <c r="AD214" s="129"/>
      <c r="AE214" s="129"/>
      <c r="AF214" s="129"/>
      <c r="AG214" s="129"/>
      <c r="AH214" s="129"/>
      <c r="AI214" s="129"/>
    </row>
    <row r="215" spans="1:35" ht="15.75" customHeight="1">
      <c r="A215" s="161"/>
      <c r="B215" s="162"/>
      <c r="C215" s="163"/>
      <c r="D215" s="164"/>
      <c r="E215" s="161"/>
      <c r="F215" s="165"/>
      <c r="G215" s="166"/>
      <c r="H215" s="166"/>
      <c r="I215" s="166"/>
      <c r="J215" s="166"/>
      <c r="K215" s="166"/>
      <c r="L215" s="167"/>
      <c r="M215" s="44"/>
      <c r="N215" s="127"/>
      <c r="O215" s="128"/>
      <c r="P215" s="129"/>
      <c r="Q215" s="129"/>
      <c r="R215" s="129"/>
      <c r="S215" s="129"/>
      <c r="T215" s="129"/>
      <c r="U215" s="129"/>
      <c r="V215" s="129"/>
      <c r="W215" s="129"/>
      <c r="X215" s="129"/>
      <c r="Y215" s="129"/>
      <c r="Z215" s="129"/>
      <c r="AA215" s="129"/>
      <c r="AB215" s="129"/>
      <c r="AC215" s="129"/>
      <c r="AD215" s="129"/>
      <c r="AE215" s="129"/>
      <c r="AF215" s="129"/>
      <c r="AG215" s="129"/>
      <c r="AH215" s="129"/>
      <c r="AI215" s="129"/>
    </row>
    <row r="216" spans="1:35" ht="15.75" customHeight="1">
      <c r="A216" s="161"/>
      <c r="B216" s="162"/>
      <c r="C216" s="163"/>
      <c r="D216" s="164"/>
      <c r="E216" s="161"/>
      <c r="F216" s="165"/>
      <c r="G216" s="166"/>
      <c r="H216" s="166"/>
      <c r="I216" s="166"/>
      <c r="J216" s="166"/>
      <c r="K216" s="166"/>
      <c r="L216" s="167"/>
      <c r="M216" s="44"/>
      <c r="N216" s="127"/>
      <c r="O216" s="128"/>
      <c r="P216" s="129"/>
      <c r="Q216" s="129"/>
      <c r="R216" s="129"/>
      <c r="S216" s="129"/>
      <c r="T216" s="129"/>
      <c r="U216" s="129"/>
      <c r="V216" s="129"/>
      <c r="W216" s="129"/>
      <c r="X216" s="129"/>
      <c r="Y216" s="129"/>
      <c r="Z216" s="129"/>
      <c r="AA216" s="129"/>
      <c r="AB216" s="129"/>
      <c r="AC216" s="129"/>
      <c r="AD216" s="129"/>
      <c r="AE216" s="129"/>
      <c r="AF216" s="129"/>
      <c r="AG216" s="129"/>
      <c r="AH216" s="129"/>
      <c r="AI216" s="129"/>
    </row>
    <row r="217" spans="1:35" ht="15.75" customHeight="1">
      <c r="A217" s="161"/>
      <c r="B217" s="162"/>
      <c r="C217" s="163"/>
      <c r="D217" s="164"/>
      <c r="E217" s="161"/>
      <c r="F217" s="165"/>
      <c r="G217" s="166"/>
      <c r="H217" s="166"/>
      <c r="I217" s="166"/>
      <c r="J217" s="166"/>
      <c r="K217" s="166"/>
      <c r="L217" s="167"/>
      <c r="M217" s="44"/>
      <c r="N217" s="127"/>
      <c r="O217" s="128"/>
      <c r="P217" s="129"/>
      <c r="Q217" s="129"/>
      <c r="R217" s="129"/>
      <c r="S217" s="129"/>
      <c r="T217" s="129"/>
      <c r="U217" s="129"/>
      <c r="V217" s="129"/>
      <c r="W217" s="129"/>
      <c r="X217" s="129"/>
      <c r="Y217" s="129"/>
      <c r="Z217" s="129"/>
      <c r="AA217" s="129"/>
      <c r="AB217" s="129"/>
      <c r="AC217" s="129"/>
      <c r="AD217" s="129"/>
      <c r="AE217" s="129"/>
      <c r="AF217" s="129"/>
      <c r="AG217" s="129"/>
      <c r="AH217" s="129"/>
      <c r="AI217" s="129"/>
    </row>
    <row r="218" spans="1:35" ht="15.75" customHeight="1">
      <c r="A218" s="161"/>
      <c r="B218" s="162"/>
      <c r="C218" s="163"/>
      <c r="D218" s="164"/>
      <c r="E218" s="161"/>
      <c r="F218" s="165"/>
      <c r="G218" s="166"/>
      <c r="H218" s="166"/>
      <c r="I218" s="166"/>
      <c r="J218" s="166"/>
      <c r="K218" s="166"/>
      <c r="L218" s="167"/>
      <c r="M218" s="44"/>
      <c r="N218" s="127"/>
      <c r="O218" s="128"/>
      <c r="P218" s="129"/>
      <c r="Q218" s="129"/>
      <c r="R218" s="129"/>
      <c r="S218" s="129"/>
      <c r="T218" s="129"/>
      <c r="U218" s="129"/>
      <c r="V218" s="129"/>
      <c r="W218" s="129"/>
      <c r="X218" s="129"/>
      <c r="Y218" s="129"/>
      <c r="Z218" s="129"/>
      <c r="AA218" s="129"/>
      <c r="AB218" s="129"/>
      <c r="AC218" s="129"/>
      <c r="AD218" s="129"/>
      <c r="AE218" s="129"/>
      <c r="AF218" s="129"/>
      <c r="AG218" s="129"/>
      <c r="AH218" s="129"/>
      <c r="AI218" s="129"/>
    </row>
    <row r="219" spans="1:35" ht="15.75" customHeight="1">
      <c r="A219" s="161"/>
      <c r="B219" s="162"/>
      <c r="C219" s="163"/>
      <c r="D219" s="164"/>
      <c r="E219" s="161"/>
      <c r="F219" s="165"/>
      <c r="G219" s="166"/>
      <c r="H219" s="166"/>
      <c r="I219" s="166"/>
      <c r="J219" s="166"/>
      <c r="K219" s="166"/>
      <c r="L219" s="167"/>
      <c r="M219" s="44"/>
      <c r="N219" s="127"/>
      <c r="O219" s="128"/>
      <c r="P219" s="129"/>
      <c r="Q219" s="129"/>
      <c r="R219" s="129"/>
      <c r="S219" s="129"/>
      <c r="T219" s="129"/>
      <c r="U219" s="129"/>
      <c r="V219" s="129"/>
      <c r="W219" s="129"/>
      <c r="X219" s="129"/>
      <c r="Y219" s="129"/>
      <c r="Z219" s="129"/>
      <c r="AA219" s="129"/>
      <c r="AB219" s="129"/>
      <c r="AC219" s="129"/>
      <c r="AD219" s="129"/>
      <c r="AE219" s="129"/>
      <c r="AF219" s="129"/>
      <c r="AG219" s="129"/>
      <c r="AH219" s="129"/>
      <c r="AI219" s="129"/>
    </row>
    <row r="220" spans="1:35" ht="15.75" customHeight="1">
      <c r="A220" s="161"/>
      <c r="B220" s="162"/>
      <c r="C220" s="163"/>
      <c r="D220" s="164"/>
      <c r="E220" s="161"/>
      <c r="F220" s="165"/>
      <c r="G220" s="166"/>
      <c r="H220" s="166"/>
      <c r="I220" s="166"/>
      <c r="J220" s="166"/>
      <c r="K220" s="166"/>
      <c r="L220" s="167"/>
      <c r="M220" s="44"/>
      <c r="N220" s="127"/>
      <c r="O220" s="128"/>
      <c r="P220" s="129"/>
      <c r="Q220" s="129"/>
      <c r="R220" s="129"/>
      <c r="S220" s="129"/>
      <c r="T220" s="129"/>
      <c r="U220" s="129"/>
      <c r="V220" s="129"/>
      <c r="W220" s="129"/>
      <c r="X220" s="129"/>
      <c r="Y220" s="129"/>
      <c r="Z220" s="129"/>
      <c r="AA220" s="129"/>
      <c r="AB220" s="129"/>
      <c r="AC220" s="129"/>
      <c r="AD220" s="129"/>
      <c r="AE220" s="129"/>
      <c r="AF220" s="129"/>
      <c r="AG220" s="129"/>
      <c r="AH220" s="129"/>
      <c r="AI220" s="129"/>
    </row>
    <row r="221" spans="1:35" ht="15.75" customHeight="1">
      <c r="A221" s="161"/>
      <c r="B221" s="162"/>
      <c r="C221" s="163"/>
      <c r="D221" s="164"/>
      <c r="E221" s="161"/>
      <c r="F221" s="165"/>
      <c r="G221" s="166"/>
      <c r="H221" s="166"/>
      <c r="I221" s="166"/>
      <c r="J221" s="166"/>
      <c r="K221" s="166"/>
      <c r="L221" s="167"/>
      <c r="M221" s="44"/>
      <c r="N221" s="127"/>
      <c r="O221" s="128"/>
      <c r="P221" s="129"/>
      <c r="Q221" s="129"/>
      <c r="R221" s="129"/>
      <c r="S221" s="129"/>
      <c r="T221" s="129"/>
      <c r="U221" s="129"/>
      <c r="V221" s="129"/>
      <c r="W221" s="129"/>
      <c r="X221" s="129"/>
      <c r="Y221" s="129"/>
      <c r="Z221" s="129"/>
      <c r="AA221" s="129"/>
      <c r="AB221" s="129"/>
      <c r="AC221" s="129"/>
      <c r="AD221" s="129"/>
      <c r="AE221" s="129"/>
      <c r="AF221" s="129"/>
      <c r="AG221" s="129"/>
      <c r="AH221" s="129"/>
      <c r="AI221" s="129"/>
    </row>
    <row r="222" spans="1:35" ht="15.75" customHeight="1">
      <c r="A222" s="161"/>
      <c r="B222" s="162"/>
      <c r="C222" s="163"/>
      <c r="D222" s="164"/>
      <c r="E222" s="161"/>
      <c r="F222" s="165"/>
      <c r="G222" s="166"/>
      <c r="H222" s="166"/>
      <c r="I222" s="166"/>
      <c r="J222" s="166"/>
      <c r="K222" s="166"/>
      <c r="L222" s="167"/>
      <c r="M222" s="44"/>
      <c r="N222" s="127"/>
      <c r="O222" s="128"/>
      <c r="P222" s="129"/>
      <c r="Q222" s="129"/>
      <c r="R222" s="129"/>
      <c r="S222" s="129"/>
      <c r="T222" s="129"/>
      <c r="U222" s="129"/>
      <c r="V222" s="129"/>
      <c r="W222" s="129"/>
      <c r="X222" s="129"/>
      <c r="Y222" s="129"/>
      <c r="Z222" s="129"/>
      <c r="AA222" s="129"/>
      <c r="AB222" s="129"/>
      <c r="AC222" s="129"/>
      <c r="AD222" s="129"/>
      <c r="AE222" s="129"/>
      <c r="AF222" s="129"/>
      <c r="AG222" s="129"/>
      <c r="AH222" s="129"/>
      <c r="AI222" s="129"/>
    </row>
    <row r="223" spans="1:35" ht="15.75" customHeight="1">
      <c r="A223" s="161"/>
      <c r="B223" s="162"/>
      <c r="C223" s="163"/>
      <c r="D223" s="164"/>
      <c r="E223" s="161"/>
      <c r="F223" s="165"/>
      <c r="G223" s="166"/>
      <c r="H223" s="166"/>
      <c r="I223" s="166"/>
      <c r="J223" s="166"/>
      <c r="K223" s="166"/>
      <c r="L223" s="167"/>
      <c r="M223" s="44"/>
      <c r="N223" s="127"/>
      <c r="O223" s="128"/>
      <c r="P223" s="129"/>
      <c r="Q223" s="129"/>
      <c r="R223" s="129"/>
      <c r="S223" s="129"/>
      <c r="T223" s="129"/>
      <c r="U223" s="129"/>
      <c r="V223" s="129"/>
      <c r="W223" s="129"/>
      <c r="X223" s="129"/>
      <c r="Y223" s="129"/>
      <c r="Z223" s="129"/>
      <c r="AA223" s="129"/>
      <c r="AB223" s="129"/>
      <c r="AC223" s="129"/>
      <c r="AD223" s="129"/>
      <c r="AE223" s="129"/>
      <c r="AF223" s="129"/>
      <c r="AG223" s="129"/>
      <c r="AH223" s="129"/>
      <c r="AI223" s="129"/>
    </row>
    <row r="224" spans="1:35" ht="15.75" customHeight="1">
      <c r="A224" s="161"/>
      <c r="B224" s="162"/>
      <c r="C224" s="163"/>
      <c r="D224" s="164"/>
      <c r="E224" s="161"/>
      <c r="F224" s="165"/>
      <c r="G224" s="166"/>
      <c r="H224" s="166"/>
      <c r="I224" s="166"/>
      <c r="J224" s="166"/>
      <c r="K224" s="166"/>
      <c r="L224" s="167"/>
      <c r="M224" s="44"/>
      <c r="N224" s="127"/>
      <c r="O224" s="128"/>
      <c r="P224" s="129"/>
      <c r="Q224" s="129"/>
      <c r="R224" s="129"/>
      <c r="S224" s="129"/>
      <c r="T224" s="129"/>
      <c r="U224" s="129"/>
      <c r="V224" s="129"/>
      <c r="W224" s="129"/>
      <c r="X224" s="129"/>
      <c r="Y224" s="129"/>
      <c r="Z224" s="129"/>
      <c r="AA224" s="129"/>
      <c r="AB224" s="129"/>
      <c r="AC224" s="129"/>
      <c r="AD224" s="129"/>
      <c r="AE224" s="129"/>
      <c r="AF224" s="129"/>
      <c r="AG224" s="129"/>
      <c r="AH224" s="129"/>
      <c r="AI224" s="129"/>
    </row>
    <row r="225" spans="1:35" ht="15.75" customHeight="1">
      <c r="A225" s="161"/>
      <c r="B225" s="162"/>
      <c r="C225" s="163"/>
      <c r="D225" s="164"/>
      <c r="E225" s="161"/>
      <c r="F225" s="165"/>
      <c r="G225" s="166"/>
      <c r="H225" s="166"/>
      <c r="I225" s="166"/>
      <c r="J225" s="166"/>
      <c r="K225" s="166"/>
      <c r="L225" s="167"/>
      <c r="M225" s="44"/>
      <c r="N225" s="127"/>
      <c r="O225" s="128"/>
      <c r="P225" s="129"/>
      <c r="Q225" s="129"/>
      <c r="R225" s="129"/>
      <c r="S225" s="129"/>
      <c r="T225" s="129"/>
      <c r="U225" s="129"/>
      <c r="V225" s="129"/>
      <c r="W225" s="129"/>
      <c r="X225" s="129"/>
      <c r="Y225" s="129"/>
      <c r="Z225" s="129"/>
      <c r="AA225" s="129"/>
      <c r="AB225" s="129"/>
      <c r="AC225" s="129"/>
      <c r="AD225" s="129"/>
      <c r="AE225" s="129"/>
      <c r="AF225" s="129"/>
      <c r="AG225" s="129"/>
      <c r="AH225" s="129"/>
      <c r="AI225" s="129"/>
    </row>
    <row r="226" spans="1:35" ht="15.75" customHeight="1">
      <c r="A226" s="161"/>
      <c r="B226" s="162"/>
      <c r="C226" s="163"/>
      <c r="D226" s="164"/>
      <c r="E226" s="161"/>
      <c r="F226" s="165"/>
      <c r="G226" s="166"/>
      <c r="H226" s="166"/>
      <c r="I226" s="166"/>
      <c r="J226" s="166"/>
      <c r="K226" s="166"/>
      <c r="L226" s="167"/>
      <c r="M226" s="44"/>
      <c r="N226" s="127"/>
      <c r="O226" s="128"/>
      <c r="P226" s="129"/>
      <c r="Q226" s="129"/>
      <c r="R226" s="129"/>
      <c r="S226" s="129"/>
      <c r="T226" s="129"/>
      <c r="U226" s="129"/>
      <c r="V226" s="129"/>
      <c r="W226" s="129"/>
      <c r="X226" s="129"/>
      <c r="Y226" s="129"/>
      <c r="Z226" s="129"/>
      <c r="AA226" s="129"/>
      <c r="AB226" s="129"/>
      <c r="AC226" s="129"/>
      <c r="AD226" s="129"/>
      <c r="AE226" s="129"/>
      <c r="AF226" s="129"/>
      <c r="AG226" s="129"/>
      <c r="AH226" s="129"/>
      <c r="AI226" s="129"/>
    </row>
    <row r="227" spans="1:35" ht="15.75" customHeight="1">
      <c r="A227" s="161"/>
      <c r="B227" s="162"/>
      <c r="C227" s="163"/>
      <c r="D227" s="164"/>
      <c r="E227" s="161"/>
      <c r="F227" s="165"/>
      <c r="G227" s="166"/>
      <c r="H227" s="166"/>
      <c r="I227" s="166"/>
      <c r="J227" s="166"/>
      <c r="K227" s="166"/>
      <c r="L227" s="167"/>
      <c r="M227" s="44"/>
      <c r="N227" s="127"/>
      <c r="O227" s="128"/>
      <c r="P227" s="129"/>
      <c r="Q227" s="129"/>
      <c r="R227" s="129"/>
      <c r="S227" s="129"/>
      <c r="T227" s="129"/>
      <c r="U227" s="129"/>
      <c r="V227" s="129"/>
      <c r="W227" s="129"/>
      <c r="X227" s="129"/>
      <c r="Y227" s="129"/>
      <c r="Z227" s="129"/>
      <c r="AA227" s="129"/>
      <c r="AB227" s="129"/>
      <c r="AC227" s="129"/>
      <c r="AD227" s="129"/>
      <c r="AE227" s="129"/>
      <c r="AF227" s="129"/>
      <c r="AG227" s="129"/>
      <c r="AH227" s="129"/>
      <c r="AI227" s="129"/>
    </row>
    <row r="228" spans="1:35" ht="15.75" customHeight="1">
      <c r="A228" s="161"/>
      <c r="B228" s="162"/>
      <c r="C228" s="163"/>
      <c r="D228" s="164"/>
      <c r="E228" s="161"/>
      <c r="F228" s="165"/>
      <c r="G228" s="166"/>
      <c r="H228" s="166"/>
      <c r="I228" s="166"/>
      <c r="J228" s="166"/>
      <c r="K228" s="166"/>
      <c r="L228" s="167"/>
      <c r="M228" s="44"/>
      <c r="N228" s="127"/>
      <c r="O228" s="128"/>
      <c r="P228" s="129"/>
      <c r="Q228" s="129"/>
      <c r="R228" s="129"/>
      <c r="S228" s="129"/>
      <c r="T228" s="129"/>
      <c r="U228" s="129"/>
      <c r="V228" s="129"/>
      <c r="W228" s="129"/>
      <c r="X228" s="129"/>
      <c r="Y228" s="129"/>
      <c r="Z228" s="129"/>
      <c r="AA228" s="129"/>
      <c r="AB228" s="129"/>
      <c r="AC228" s="129"/>
      <c r="AD228" s="129"/>
      <c r="AE228" s="129"/>
      <c r="AF228" s="129"/>
      <c r="AG228" s="129"/>
      <c r="AH228" s="129"/>
      <c r="AI228" s="129"/>
    </row>
    <row r="229" spans="1:35" ht="15.75" customHeight="1">
      <c r="A229" s="161"/>
      <c r="B229" s="162"/>
      <c r="C229" s="163"/>
      <c r="D229" s="164"/>
      <c r="E229" s="161"/>
      <c r="F229" s="165"/>
      <c r="G229" s="166"/>
      <c r="H229" s="166"/>
      <c r="I229" s="166"/>
      <c r="J229" s="166"/>
      <c r="K229" s="166"/>
      <c r="L229" s="167"/>
      <c r="M229" s="44"/>
      <c r="N229" s="127"/>
      <c r="O229" s="128"/>
      <c r="P229" s="129"/>
      <c r="Q229" s="129"/>
      <c r="R229" s="129"/>
      <c r="S229" s="129"/>
      <c r="T229" s="129"/>
      <c r="U229" s="129"/>
      <c r="V229" s="129"/>
      <c r="W229" s="129"/>
      <c r="X229" s="129"/>
      <c r="Y229" s="129"/>
      <c r="Z229" s="129"/>
      <c r="AA229" s="129"/>
      <c r="AB229" s="129"/>
      <c r="AC229" s="129"/>
      <c r="AD229" s="129"/>
      <c r="AE229" s="129"/>
      <c r="AF229" s="129"/>
      <c r="AG229" s="129"/>
      <c r="AH229" s="129"/>
      <c r="AI229" s="129"/>
    </row>
    <row r="230" spans="1:35" ht="15.75" customHeight="1">
      <c r="A230" s="161"/>
      <c r="B230" s="162"/>
      <c r="C230" s="163"/>
      <c r="D230" s="164"/>
      <c r="E230" s="161"/>
      <c r="F230" s="165"/>
      <c r="G230" s="166"/>
      <c r="H230" s="166"/>
      <c r="I230" s="166"/>
      <c r="J230" s="166"/>
      <c r="K230" s="166"/>
      <c r="L230" s="167"/>
      <c r="M230" s="44"/>
      <c r="N230" s="127"/>
      <c r="O230" s="128"/>
      <c r="P230" s="129"/>
      <c r="Q230" s="129"/>
      <c r="R230" s="129"/>
      <c r="S230" s="129"/>
      <c r="T230" s="129"/>
      <c r="U230" s="129"/>
      <c r="V230" s="129"/>
      <c r="W230" s="129"/>
      <c r="X230" s="129"/>
      <c r="Y230" s="129"/>
      <c r="Z230" s="129"/>
      <c r="AA230" s="129"/>
      <c r="AB230" s="129"/>
      <c r="AC230" s="129"/>
      <c r="AD230" s="129"/>
      <c r="AE230" s="129"/>
      <c r="AF230" s="129"/>
      <c r="AG230" s="129"/>
      <c r="AH230" s="129"/>
      <c r="AI230" s="129"/>
    </row>
    <row r="231" spans="1:35" ht="15.75" customHeight="1">
      <c r="A231" s="161"/>
      <c r="B231" s="162"/>
      <c r="C231" s="163"/>
      <c r="D231" s="164"/>
      <c r="E231" s="161"/>
      <c r="F231" s="165"/>
      <c r="G231" s="166"/>
      <c r="H231" s="166"/>
      <c r="I231" s="166"/>
      <c r="J231" s="166"/>
      <c r="K231" s="166"/>
      <c r="L231" s="167"/>
      <c r="M231" s="44"/>
      <c r="N231" s="127"/>
      <c r="O231" s="128"/>
      <c r="P231" s="129"/>
      <c r="Q231" s="129"/>
      <c r="R231" s="129"/>
      <c r="S231" s="129"/>
      <c r="T231" s="129"/>
      <c r="U231" s="129"/>
      <c r="V231" s="129"/>
      <c r="W231" s="129"/>
      <c r="X231" s="129"/>
      <c r="Y231" s="129"/>
      <c r="Z231" s="129"/>
      <c r="AA231" s="129"/>
      <c r="AB231" s="129"/>
      <c r="AC231" s="129"/>
      <c r="AD231" s="129"/>
      <c r="AE231" s="129"/>
      <c r="AF231" s="129"/>
      <c r="AG231" s="129"/>
      <c r="AH231" s="129"/>
      <c r="AI231" s="129"/>
    </row>
    <row r="232" spans="1:35" ht="15.75" customHeight="1">
      <c r="A232" s="161"/>
      <c r="B232" s="162"/>
      <c r="C232" s="163"/>
      <c r="D232" s="164"/>
      <c r="E232" s="161"/>
      <c r="F232" s="165"/>
      <c r="G232" s="166"/>
      <c r="H232" s="166"/>
      <c r="I232" s="166"/>
      <c r="J232" s="166"/>
      <c r="K232" s="166"/>
      <c r="L232" s="167"/>
      <c r="M232" s="44"/>
      <c r="N232" s="127"/>
      <c r="O232" s="128"/>
      <c r="P232" s="129"/>
      <c r="Q232" s="129"/>
      <c r="R232" s="129"/>
      <c r="S232" s="129"/>
      <c r="T232" s="129"/>
      <c r="U232" s="129"/>
      <c r="V232" s="129"/>
      <c r="W232" s="129"/>
      <c r="X232" s="129"/>
      <c r="Y232" s="129"/>
      <c r="Z232" s="129"/>
      <c r="AA232" s="129"/>
      <c r="AB232" s="129"/>
      <c r="AC232" s="129"/>
      <c r="AD232" s="129"/>
      <c r="AE232" s="129"/>
      <c r="AF232" s="129"/>
      <c r="AG232" s="129"/>
      <c r="AH232" s="129"/>
      <c r="AI232" s="129"/>
    </row>
    <row r="233" spans="1:35" ht="15.75" customHeight="1">
      <c r="A233" s="161"/>
      <c r="B233" s="162"/>
      <c r="C233" s="163"/>
      <c r="D233" s="164"/>
      <c r="E233" s="161"/>
      <c r="F233" s="165"/>
      <c r="G233" s="166"/>
      <c r="H233" s="166"/>
      <c r="I233" s="166"/>
      <c r="J233" s="166"/>
      <c r="K233" s="166"/>
      <c r="L233" s="167"/>
      <c r="M233" s="44"/>
      <c r="N233" s="127"/>
      <c r="O233" s="128"/>
      <c r="P233" s="129"/>
      <c r="Q233" s="129"/>
      <c r="R233" s="129"/>
      <c r="S233" s="129"/>
      <c r="T233" s="129"/>
      <c r="U233" s="129"/>
      <c r="V233" s="129"/>
      <c r="W233" s="129"/>
      <c r="X233" s="129"/>
      <c r="Y233" s="129"/>
      <c r="Z233" s="129"/>
      <c r="AA233" s="129"/>
      <c r="AB233" s="129"/>
      <c r="AC233" s="129"/>
      <c r="AD233" s="129"/>
      <c r="AE233" s="129"/>
      <c r="AF233" s="129"/>
      <c r="AG233" s="129"/>
      <c r="AH233" s="129"/>
      <c r="AI233" s="129"/>
    </row>
    <row r="234" spans="1:35" ht="15.75" customHeight="1">
      <c r="A234" s="161"/>
      <c r="B234" s="162"/>
      <c r="C234" s="163"/>
      <c r="D234" s="164"/>
      <c r="E234" s="161"/>
      <c r="F234" s="165"/>
      <c r="G234" s="166"/>
      <c r="H234" s="166"/>
      <c r="I234" s="166"/>
      <c r="J234" s="166"/>
      <c r="K234" s="166"/>
      <c r="L234" s="167"/>
      <c r="M234" s="44"/>
      <c r="N234" s="127"/>
      <c r="O234" s="128"/>
      <c r="P234" s="129"/>
      <c r="Q234" s="129"/>
      <c r="R234" s="129"/>
      <c r="S234" s="129"/>
      <c r="T234" s="129"/>
      <c r="U234" s="129"/>
      <c r="V234" s="129"/>
      <c r="W234" s="129"/>
      <c r="X234" s="129"/>
      <c r="Y234" s="129"/>
      <c r="Z234" s="129"/>
      <c r="AA234" s="129"/>
      <c r="AB234" s="129"/>
      <c r="AC234" s="129"/>
      <c r="AD234" s="129"/>
      <c r="AE234" s="129"/>
      <c r="AF234" s="129"/>
      <c r="AG234" s="129"/>
      <c r="AH234" s="129"/>
      <c r="AI234" s="129"/>
    </row>
    <row r="235" spans="1:35" ht="15.75" customHeight="1">
      <c r="A235" s="161"/>
      <c r="B235" s="162"/>
      <c r="C235" s="163"/>
      <c r="D235" s="164"/>
      <c r="E235" s="161"/>
      <c r="F235" s="165"/>
      <c r="G235" s="166"/>
      <c r="H235" s="166"/>
      <c r="I235" s="166"/>
      <c r="J235" s="166"/>
      <c r="K235" s="166"/>
      <c r="L235" s="167"/>
      <c r="M235" s="44"/>
      <c r="N235" s="127"/>
      <c r="O235" s="128"/>
      <c r="P235" s="129"/>
      <c r="Q235" s="129"/>
      <c r="R235" s="129"/>
      <c r="S235" s="129"/>
      <c r="T235" s="129"/>
      <c r="U235" s="129"/>
      <c r="V235" s="129"/>
      <c r="W235" s="129"/>
      <c r="X235" s="129"/>
      <c r="Y235" s="129"/>
      <c r="Z235" s="129"/>
      <c r="AA235" s="129"/>
      <c r="AB235" s="129"/>
      <c r="AC235" s="129"/>
      <c r="AD235" s="129"/>
      <c r="AE235" s="129"/>
      <c r="AF235" s="129"/>
      <c r="AG235" s="129"/>
      <c r="AH235" s="129"/>
      <c r="AI235" s="129"/>
    </row>
    <row r="236" spans="1:35" ht="15.75" customHeight="1">
      <c r="A236" s="168"/>
      <c r="B236" s="169"/>
      <c r="C236" s="168"/>
      <c r="D236" s="168"/>
      <c r="E236" s="168"/>
      <c r="G236" s="170"/>
      <c r="H236" s="170"/>
      <c r="M236" s="171"/>
    </row>
    <row r="237" spans="1:35" ht="15.75" customHeight="1">
      <c r="A237" s="168"/>
      <c r="B237" s="169"/>
      <c r="C237" s="168"/>
      <c r="D237" s="168"/>
      <c r="E237" s="168"/>
      <c r="G237" s="170"/>
      <c r="H237" s="170"/>
      <c r="M237" s="171"/>
    </row>
    <row r="238" spans="1:35" ht="15.75" customHeight="1">
      <c r="A238" s="168"/>
      <c r="B238" s="169"/>
      <c r="C238" s="168"/>
      <c r="D238" s="168"/>
      <c r="E238" s="168"/>
      <c r="G238" s="170"/>
      <c r="H238" s="170"/>
      <c r="M238" s="171"/>
    </row>
    <row r="239" spans="1:35" ht="15.75" customHeight="1">
      <c r="A239" s="168"/>
      <c r="B239" s="169"/>
      <c r="C239" s="168"/>
      <c r="D239" s="168"/>
      <c r="E239" s="168"/>
      <c r="G239" s="170"/>
      <c r="H239" s="170"/>
      <c r="M239" s="171"/>
    </row>
    <row r="240" spans="1:35" ht="15.75" customHeight="1">
      <c r="A240" s="168"/>
      <c r="B240" s="169"/>
      <c r="C240" s="168"/>
      <c r="D240" s="168"/>
      <c r="E240" s="168"/>
      <c r="G240" s="170"/>
      <c r="H240" s="170"/>
      <c r="M240" s="171"/>
    </row>
    <row r="241" spans="1:13" ht="15.75" customHeight="1">
      <c r="A241" s="168"/>
      <c r="B241" s="169"/>
      <c r="C241" s="168"/>
      <c r="D241" s="168"/>
      <c r="E241" s="168"/>
      <c r="G241" s="170"/>
      <c r="H241" s="170"/>
      <c r="M241" s="171"/>
    </row>
    <row r="242" spans="1:13" ht="15.75" customHeight="1">
      <c r="A242" s="168"/>
      <c r="B242" s="169"/>
      <c r="C242" s="168"/>
      <c r="D242" s="168"/>
      <c r="E242" s="168"/>
      <c r="G242" s="170"/>
      <c r="H242" s="170"/>
      <c r="M242" s="171"/>
    </row>
    <row r="243" spans="1:13" ht="15.75" customHeight="1">
      <c r="A243" s="168"/>
      <c r="B243" s="169"/>
      <c r="C243" s="168"/>
      <c r="D243" s="168"/>
      <c r="E243" s="168"/>
      <c r="G243" s="170"/>
      <c r="H243" s="170"/>
      <c r="M243" s="171"/>
    </row>
    <row r="244" spans="1:13" ht="15.75" customHeight="1">
      <c r="A244" s="168"/>
      <c r="B244" s="169"/>
      <c r="C244" s="168"/>
      <c r="D244" s="168"/>
      <c r="E244" s="168"/>
      <c r="G244" s="170"/>
      <c r="H244" s="170"/>
      <c r="M244" s="171"/>
    </row>
    <row r="245" spans="1:13" ht="15.75" customHeight="1">
      <c r="A245" s="168"/>
      <c r="B245" s="169"/>
      <c r="C245" s="168"/>
      <c r="D245" s="168"/>
      <c r="E245" s="168"/>
      <c r="G245" s="170"/>
      <c r="H245" s="170"/>
      <c r="M245" s="171"/>
    </row>
    <row r="246" spans="1:13" ht="15.75" customHeight="1">
      <c r="A246" s="168"/>
      <c r="B246" s="169"/>
      <c r="C246" s="168"/>
      <c r="D246" s="168"/>
      <c r="E246" s="168"/>
      <c r="G246" s="170"/>
      <c r="H246" s="170"/>
      <c r="M246" s="171"/>
    </row>
    <row r="247" spans="1:13" ht="15.75" customHeight="1">
      <c r="A247" s="168"/>
      <c r="B247" s="169"/>
      <c r="C247" s="168"/>
      <c r="D247" s="168"/>
      <c r="E247" s="168"/>
      <c r="G247" s="170"/>
      <c r="H247" s="170"/>
      <c r="M247" s="171"/>
    </row>
    <row r="248" spans="1:13" ht="15.75" customHeight="1">
      <c r="A248" s="168"/>
      <c r="B248" s="169"/>
      <c r="C248" s="168"/>
      <c r="D248" s="168"/>
      <c r="E248" s="168"/>
      <c r="G248" s="170"/>
      <c r="H248" s="170"/>
      <c r="M248" s="171"/>
    </row>
    <row r="249" spans="1:13" ht="15.75" customHeight="1">
      <c r="A249" s="168"/>
      <c r="B249" s="169"/>
      <c r="C249" s="168"/>
      <c r="D249" s="168"/>
      <c r="E249" s="168"/>
      <c r="G249" s="170"/>
      <c r="H249" s="170"/>
      <c r="M249" s="171"/>
    </row>
    <row r="250" spans="1:13" ht="15.75" customHeight="1">
      <c r="A250" s="168"/>
      <c r="B250" s="169"/>
      <c r="C250" s="168"/>
      <c r="D250" s="168"/>
      <c r="E250" s="168"/>
      <c r="G250" s="170"/>
      <c r="H250" s="170"/>
      <c r="M250" s="171"/>
    </row>
    <row r="251" spans="1:13" ht="15.75" customHeight="1">
      <c r="A251" s="168"/>
      <c r="B251" s="169"/>
      <c r="C251" s="168"/>
      <c r="D251" s="168"/>
      <c r="E251" s="168"/>
      <c r="G251" s="170"/>
      <c r="H251" s="170"/>
      <c r="M251" s="171"/>
    </row>
    <row r="252" spans="1:13" ht="15.75" customHeight="1">
      <c r="A252" s="168"/>
      <c r="B252" s="169"/>
      <c r="C252" s="168"/>
      <c r="D252" s="168"/>
      <c r="E252" s="168"/>
      <c r="G252" s="170"/>
      <c r="H252" s="170"/>
      <c r="M252" s="171"/>
    </row>
    <row r="253" spans="1:13" ht="15.75" customHeight="1">
      <c r="A253" s="168"/>
      <c r="B253" s="169"/>
      <c r="C253" s="168"/>
      <c r="D253" s="168"/>
      <c r="E253" s="168"/>
      <c r="G253" s="170"/>
      <c r="H253" s="170"/>
      <c r="M253" s="171"/>
    </row>
    <row r="254" spans="1:13" ht="15.75" customHeight="1">
      <c r="A254" s="168"/>
      <c r="B254" s="169"/>
      <c r="C254" s="168"/>
      <c r="D254" s="168"/>
      <c r="E254" s="168"/>
      <c r="G254" s="170"/>
      <c r="H254" s="170"/>
      <c r="M254" s="171"/>
    </row>
    <row r="255" spans="1:13" ht="15.75" customHeight="1">
      <c r="A255" s="168"/>
      <c r="B255" s="169"/>
      <c r="C255" s="168"/>
      <c r="D255" s="168"/>
      <c r="E255" s="168"/>
      <c r="G255" s="170"/>
      <c r="H255" s="170"/>
      <c r="M255" s="171"/>
    </row>
    <row r="256" spans="1:13" ht="15.75" customHeight="1">
      <c r="A256" s="168"/>
      <c r="B256" s="169"/>
      <c r="C256" s="168"/>
      <c r="D256" s="168"/>
      <c r="E256" s="168"/>
      <c r="G256" s="170"/>
      <c r="H256" s="170"/>
      <c r="M256" s="171"/>
    </row>
    <row r="257" spans="1:13" ht="15.75" customHeight="1">
      <c r="A257" s="168"/>
      <c r="B257" s="169"/>
      <c r="C257" s="168"/>
      <c r="D257" s="168"/>
      <c r="E257" s="168"/>
      <c r="G257" s="170"/>
      <c r="H257" s="170"/>
      <c r="M257" s="171"/>
    </row>
    <row r="258" spans="1:13" ht="15.75" customHeight="1">
      <c r="A258" s="168"/>
      <c r="B258" s="169"/>
      <c r="C258" s="168"/>
      <c r="D258" s="168"/>
      <c r="E258" s="168"/>
      <c r="G258" s="170"/>
      <c r="H258" s="170"/>
      <c r="M258" s="171"/>
    </row>
    <row r="259" spans="1:13" ht="15.75" customHeight="1">
      <c r="A259" s="168"/>
      <c r="B259" s="169"/>
      <c r="C259" s="168"/>
      <c r="D259" s="168"/>
      <c r="E259" s="168"/>
      <c r="G259" s="170"/>
      <c r="H259" s="170"/>
      <c r="M259" s="171"/>
    </row>
    <row r="260" spans="1:13" ht="15.75" customHeight="1">
      <c r="A260" s="168"/>
      <c r="B260" s="169"/>
      <c r="C260" s="168"/>
      <c r="D260" s="168"/>
      <c r="E260" s="168"/>
      <c r="G260" s="170"/>
      <c r="H260" s="170"/>
      <c r="M260" s="171"/>
    </row>
    <row r="261" spans="1:13" ht="15.75" customHeight="1">
      <c r="A261" s="168"/>
      <c r="B261" s="169"/>
      <c r="C261" s="168"/>
      <c r="D261" s="168"/>
      <c r="E261" s="168"/>
      <c r="G261" s="170"/>
      <c r="H261" s="170"/>
      <c r="M261" s="171"/>
    </row>
    <row r="262" spans="1:13" ht="15.75" customHeight="1">
      <c r="A262" s="168"/>
      <c r="B262" s="169"/>
      <c r="C262" s="168"/>
      <c r="D262" s="168"/>
      <c r="E262" s="168"/>
      <c r="G262" s="170"/>
      <c r="H262" s="170"/>
      <c r="M262" s="171"/>
    </row>
    <row r="263" spans="1:13" ht="15.75" customHeight="1">
      <c r="A263" s="168"/>
      <c r="B263" s="169"/>
      <c r="C263" s="168"/>
      <c r="D263" s="168"/>
      <c r="E263" s="168"/>
      <c r="G263" s="170"/>
      <c r="H263" s="170"/>
      <c r="M263" s="171"/>
    </row>
    <row r="264" spans="1:13" ht="15.75" customHeight="1">
      <c r="A264" s="168"/>
      <c r="B264" s="169"/>
      <c r="C264" s="168"/>
      <c r="D264" s="168"/>
      <c r="E264" s="168"/>
      <c r="G264" s="170"/>
      <c r="H264" s="170"/>
      <c r="M264" s="171"/>
    </row>
    <row r="265" spans="1:13" ht="15.75" customHeight="1">
      <c r="A265" s="168"/>
      <c r="B265" s="169"/>
      <c r="C265" s="168"/>
      <c r="D265" s="168"/>
      <c r="E265" s="168"/>
      <c r="G265" s="170"/>
      <c r="H265" s="170"/>
      <c r="M265" s="171"/>
    </row>
    <row r="266" spans="1:13" ht="15.75" customHeight="1">
      <c r="A266" s="168"/>
      <c r="B266" s="169"/>
      <c r="C266" s="168"/>
      <c r="D266" s="168"/>
      <c r="E266" s="168"/>
      <c r="G266" s="170"/>
      <c r="H266" s="170"/>
      <c r="M266" s="171"/>
    </row>
    <row r="267" spans="1:13" ht="15.75" customHeight="1">
      <c r="A267" s="168"/>
      <c r="B267" s="169"/>
      <c r="C267" s="168"/>
      <c r="D267" s="168"/>
      <c r="E267" s="168"/>
      <c r="G267" s="170"/>
      <c r="H267" s="170"/>
      <c r="M267" s="171"/>
    </row>
    <row r="268" spans="1:13" ht="15.75" customHeight="1">
      <c r="A268" s="168"/>
      <c r="B268" s="169"/>
      <c r="C268" s="168"/>
      <c r="D268" s="168"/>
      <c r="E268" s="168"/>
      <c r="G268" s="170"/>
      <c r="H268" s="170"/>
      <c r="M268" s="171"/>
    </row>
    <row r="269" spans="1:13" ht="15.75" customHeight="1">
      <c r="A269" s="168"/>
      <c r="B269" s="169"/>
      <c r="C269" s="168"/>
      <c r="D269" s="168"/>
      <c r="E269" s="168"/>
      <c r="G269" s="170"/>
      <c r="H269" s="170"/>
      <c r="M269" s="171"/>
    </row>
    <row r="270" spans="1:13" ht="15.75" customHeight="1">
      <c r="A270" s="168"/>
      <c r="B270" s="169"/>
      <c r="C270" s="168"/>
      <c r="D270" s="168"/>
      <c r="E270" s="168"/>
      <c r="G270" s="170"/>
      <c r="H270" s="170"/>
      <c r="M270" s="171"/>
    </row>
    <row r="271" spans="1:13" ht="15.75" customHeight="1">
      <c r="A271" s="168"/>
      <c r="B271" s="169"/>
      <c r="C271" s="168"/>
      <c r="D271" s="168"/>
      <c r="E271" s="168"/>
      <c r="G271" s="170"/>
      <c r="H271" s="170"/>
      <c r="M271" s="171"/>
    </row>
    <row r="272" spans="1:13" ht="15.75" customHeight="1">
      <c r="A272" s="168"/>
      <c r="B272" s="169"/>
      <c r="C272" s="168"/>
      <c r="D272" s="168"/>
      <c r="E272" s="168"/>
      <c r="G272" s="170"/>
      <c r="H272" s="170"/>
      <c r="M272" s="171"/>
    </row>
    <row r="273" spans="1:13" ht="15.75" customHeight="1">
      <c r="A273" s="168"/>
      <c r="B273" s="169"/>
      <c r="C273" s="168"/>
      <c r="D273" s="168"/>
      <c r="E273" s="168"/>
      <c r="G273" s="170"/>
      <c r="H273" s="170"/>
      <c r="M273" s="171"/>
    </row>
    <row r="274" spans="1:13" ht="15.75" customHeight="1">
      <c r="A274" s="168"/>
      <c r="B274" s="169"/>
      <c r="C274" s="168"/>
      <c r="D274" s="168"/>
      <c r="E274" s="168"/>
      <c r="G274" s="170"/>
      <c r="H274" s="170"/>
      <c r="M274" s="171"/>
    </row>
    <row r="275" spans="1:13" ht="15.75" customHeight="1">
      <c r="A275" s="168"/>
      <c r="B275" s="169"/>
      <c r="C275" s="168"/>
      <c r="D275" s="168"/>
      <c r="E275" s="168"/>
      <c r="G275" s="170"/>
      <c r="H275" s="170"/>
      <c r="M275" s="171"/>
    </row>
    <row r="276" spans="1:13" ht="15.75" customHeight="1">
      <c r="A276" s="168"/>
      <c r="B276" s="169"/>
      <c r="C276" s="168"/>
      <c r="D276" s="168"/>
      <c r="E276" s="168"/>
      <c r="G276" s="170"/>
      <c r="H276" s="170"/>
      <c r="M276" s="171"/>
    </row>
    <row r="277" spans="1:13" ht="15.75" customHeight="1">
      <c r="A277" s="168"/>
      <c r="B277" s="169"/>
      <c r="C277" s="168"/>
      <c r="D277" s="168"/>
      <c r="E277" s="168"/>
      <c r="G277" s="170"/>
      <c r="H277" s="170"/>
      <c r="M277" s="171"/>
    </row>
    <row r="278" spans="1:13" ht="15.75" customHeight="1">
      <c r="A278" s="168"/>
      <c r="B278" s="169"/>
      <c r="C278" s="168"/>
      <c r="D278" s="168"/>
      <c r="E278" s="168"/>
      <c r="G278" s="170"/>
      <c r="H278" s="170"/>
      <c r="M278" s="171"/>
    </row>
    <row r="279" spans="1:13" ht="15.75" customHeight="1">
      <c r="A279" s="168"/>
      <c r="B279" s="169"/>
      <c r="C279" s="168"/>
      <c r="D279" s="168"/>
      <c r="E279" s="168"/>
      <c r="G279" s="170"/>
      <c r="H279" s="170"/>
      <c r="M279" s="171"/>
    </row>
    <row r="280" spans="1:13" ht="15.75" customHeight="1">
      <c r="A280" s="168"/>
      <c r="B280" s="169"/>
      <c r="C280" s="168"/>
      <c r="D280" s="168"/>
      <c r="E280" s="168"/>
      <c r="G280" s="170"/>
      <c r="H280" s="170"/>
      <c r="M280" s="171"/>
    </row>
    <row r="281" spans="1:13" ht="15.75" customHeight="1">
      <c r="A281" s="168"/>
      <c r="B281" s="169"/>
      <c r="C281" s="168"/>
      <c r="D281" s="168"/>
      <c r="E281" s="168"/>
      <c r="G281" s="170"/>
      <c r="H281" s="170"/>
      <c r="M281" s="171"/>
    </row>
    <row r="282" spans="1:13" ht="15.75" customHeight="1">
      <c r="A282" s="168"/>
      <c r="B282" s="169"/>
      <c r="C282" s="168"/>
      <c r="D282" s="168"/>
      <c r="E282" s="168"/>
      <c r="G282" s="170"/>
      <c r="H282" s="170"/>
      <c r="M282" s="171"/>
    </row>
    <row r="283" spans="1:13" ht="15.75" customHeight="1">
      <c r="A283" s="168"/>
      <c r="B283" s="169"/>
      <c r="C283" s="168"/>
      <c r="D283" s="168"/>
      <c r="E283" s="168"/>
      <c r="G283" s="170"/>
      <c r="H283" s="170"/>
      <c r="M283" s="171"/>
    </row>
    <row r="284" spans="1:13" ht="15.75" customHeight="1">
      <c r="A284" s="168"/>
      <c r="B284" s="169"/>
      <c r="C284" s="168"/>
      <c r="D284" s="168"/>
      <c r="E284" s="168"/>
      <c r="G284" s="170"/>
      <c r="H284" s="170"/>
      <c r="M284" s="171"/>
    </row>
    <row r="285" spans="1:13" ht="15.75" customHeight="1">
      <c r="A285" s="168"/>
      <c r="B285" s="169"/>
      <c r="C285" s="168"/>
      <c r="D285" s="168"/>
      <c r="E285" s="168"/>
      <c r="G285" s="170"/>
      <c r="H285" s="170"/>
      <c r="M285" s="171"/>
    </row>
    <row r="286" spans="1:13" ht="15.75" customHeight="1">
      <c r="A286" s="168"/>
      <c r="B286" s="169"/>
      <c r="C286" s="168"/>
      <c r="D286" s="168"/>
      <c r="E286" s="168"/>
      <c r="G286" s="170"/>
      <c r="H286" s="170"/>
      <c r="M286" s="171"/>
    </row>
    <row r="287" spans="1:13" ht="15.75" customHeight="1">
      <c r="A287" s="168"/>
      <c r="B287" s="169"/>
      <c r="C287" s="168"/>
      <c r="D287" s="168"/>
      <c r="E287" s="168"/>
      <c r="G287" s="170"/>
      <c r="H287" s="170"/>
      <c r="M287" s="171"/>
    </row>
    <row r="288" spans="1:13" ht="15.75" customHeight="1">
      <c r="A288" s="168"/>
      <c r="B288" s="169"/>
      <c r="C288" s="168"/>
      <c r="D288" s="168"/>
      <c r="E288" s="168"/>
      <c r="G288" s="170"/>
      <c r="H288" s="170"/>
      <c r="M288" s="171"/>
    </row>
    <row r="289" spans="1:13" ht="15.75" customHeight="1">
      <c r="A289" s="168"/>
      <c r="B289" s="169"/>
      <c r="C289" s="168"/>
      <c r="D289" s="168"/>
      <c r="E289" s="168"/>
      <c r="G289" s="170"/>
      <c r="H289" s="170"/>
      <c r="M289" s="171"/>
    </row>
    <row r="290" spans="1:13" ht="15.75" customHeight="1">
      <c r="A290" s="168"/>
      <c r="B290" s="169"/>
      <c r="C290" s="168"/>
      <c r="D290" s="168"/>
      <c r="E290" s="168"/>
      <c r="G290" s="170"/>
      <c r="H290" s="170"/>
      <c r="M290" s="171"/>
    </row>
    <row r="291" spans="1:13" ht="15.75" customHeight="1">
      <c r="A291" s="168"/>
      <c r="B291" s="169"/>
      <c r="C291" s="168"/>
      <c r="D291" s="168"/>
      <c r="E291" s="168"/>
      <c r="G291" s="170"/>
      <c r="H291" s="170"/>
      <c r="M291" s="171"/>
    </row>
    <row r="292" spans="1:13" ht="15.75" customHeight="1">
      <c r="A292" s="168"/>
      <c r="B292" s="169"/>
      <c r="C292" s="168"/>
      <c r="D292" s="168"/>
      <c r="E292" s="168"/>
      <c r="G292" s="170"/>
      <c r="H292" s="170"/>
      <c r="M292" s="171"/>
    </row>
    <row r="293" spans="1:13" ht="15.75" customHeight="1">
      <c r="A293" s="168"/>
      <c r="B293" s="169"/>
      <c r="C293" s="168"/>
      <c r="D293" s="168"/>
      <c r="E293" s="168"/>
      <c r="G293" s="170"/>
      <c r="H293" s="170"/>
      <c r="M293" s="171"/>
    </row>
    <row r="294" spans="1:13" ht="15.75" customHeight="1">
      <c r="A294" s="168"/>
      <c r="B294" s="169"/>
      <c r="C294" s="168"/>
      <c r="D294" s="168"/>
      <c r="E294" s="168"/>
      <c r="G294" s="170"/>
      <c r="H294" s="170"/>
      <c r="M294" s="171"/>
    </row>
    <row r="295" spans="1:13" ht="15.75" customHeight="1">
      <c r="A295" s="168"/>
      <c r="B295" s="169"/>
      <c r="C295" s="168"/>
      <c r="D295" s="168"/>
      <c r="E295" s="168"/>
      <c r="G295" s="170"/>
      <c r="H295" s="170"/>
      <c r="M295" s="171"/>
    </row>
    <row r="296" spans="1:13" ht="15.75" customHeight="1">
      <c r="A296" s="168"/>
      <c r="B296" s="169"/>
      <c r="C296" s="168"/>
      <c r="D296" s="168"/>
      <c r="E296" s="168"/>
      <c r="G296" s="170"/>
      <c r="H296" s="170"/>
      <c r="M296" s="171"/>
    </row>
    <row r="297" spans="1:13" ht="15.75" customHeight="1">
      <c r="A297" s="168"/>
      <c r="B297" s="169"/>
      <c r="C297" s="168"/>
      <c r="D297" s="168"/>
      <c r="E297" s="168"/>
      <c r="G297" s="170"/>
      <c r="H297" s="170"/>
      <c r="M297" s="171"/>
    </row>
    <row r="298" spans="1:13" ht="15.75" customHeight="1">
      <c r="A298" s="168"/>
      <c r="B298" s="169"/>
      <c r="C298" s="168"/>
      <c r="D298" s="168"/>
      <c r="E298" s="168"/>
      <c r="G298" s="170"/>
      <c r="H298" s="170"/>
      <c r="M298" s="171"/>
    </row>
    <row r="299" spans="1:13" ht="15.75" customHeight="1">
      <c r="A299" s="168"/>
      <c r="B299" s="169"/>
      <c r="C299" s="168"/>
      <c r="D299" s="168"/>
      <c r="E299" s="168"/>
      <c r="G299" s="170"/>
      <c r="H299" s="170"/>
      <c r="M299" s="171"/>
    </row>
    <row r="300" spans="1:13" ht="15.75" customHeight="1">
      <c r="A300" s="168"/>
      <c r="B300" s="169"/>
      <c r="C300" s="168"/>
      <c r="D300" s="168"/>
      <c r="E300" s="168"/>
      <c r="G300" s="170"/>
      <c r="H300" s="170"/>
      <c r="M300" s="171"/>
    </row>
    <row r="301" spans="1:13" ht="15.75" customHeight="1">
      <c r="A301" s="168"/>
      <c r="B301" s="169"/>
      <c r="C301" s="168"/>
      <c r="D301" s="168"/>
      <c r="E301" s="168"/>
      <c r="G301" s="170"/>
      <c r="H301" s="170"/>
      <c r="M301" s="171"/>
    </row>
    <row r="302" spans="1:13" ht="15.75" customHeight="1">
      <c r="A302" s="168"/>
      <c r="B302" s="169"/>
      <c r="C302" s="168"/>
      <c r="D302" s="168"/>
      <c r="E302" s="168"/>
      <c r="G302" s="170"/>
      <c r="H302" s="170"/>
      <c r="M302" s="171"/>
    </row>
    <row r="303" spans="1:13" ht="15.75" customHeight="1">
      <c r="A303" s="168"/>
      <c r="B303" s="169"/>
      <c r="C303" s="168"/>
      <c r="D303" s="168"/>
      <c r="E303" s="168"/>
      <c r="G303" s="170"/>
      <c r="H303" s="170"/>
      <c r="M303" s="171"/>
    </row>
    <row r="304" spans="1:13" ht="15.75" customHeight="1">
      <c r="A304" s="168"/>
      <c r="B304" s="169"/>
      <c r="C304" s="168"/>
      <c r="D304" s="168"/>
      <c r="E304" s="168"/>
      <c r="G304" s="170"/>
      <c r="H304" s="170"/>
      <c r="M304" s="171"/>
    </row>
    <row r="305" spans="1:13" ht="15.75" customHeight="1">
      <c r="A305" s="168"/>
      <c r="B305" s="169"/>
      <c r="C305" s="168"/>
      <c r="D305" s="168"/>
      <c r="E305" s="168"/>
      <c r="G305" s="170"/>
      <c r="H305" s="170"/>
      <c r="M305" s="171"/>
    </row>
    <row r="306" spans="1:13" ht="15.75" customHeight="1">
      <c r="A306" s="168"/>
      <c r="B306" s="169"/>
      <c r="C306" s="168"/>
      <c r="D306" s="168"/>
      <c r="E306" s="168"/>
      <c r="G306" s="170"/>
      <c r="H306" s="170"/>
      <c r="M306" s="171"/>
    </row>
    <row r="307" spans="1:13" ht="15.75" customHeight="1">
      <c r="A307" s="168"/>
      <c r="B307" s="169"/>
      <c r="C307" s="168"/>
      <c r="D307" s="168"/>
      <c r="E307" s="168"/>
      <c r="G307" s="170"/>
      <c r="H307" s="170"/>
      <c r="M307" s="171"/>
    </row>
    <row r="308" spans="1:13" ht="15.75" customHeight="1">
      <c r="A308" s="168"/>
      <c r="B308" s="169"/>
      <c r="C308" s="168"/>
      <c r="D308" s="168"/>
      <c r="E308" s="168"/>
      <c r="G308" s="170"/>
      <c r="H308" s="170"/>
      <c r="M308" s="171"/>
    </row>
    <row r="309" spans="1:13" ht="15.75" customHeight="1">
      <c r="A309" s="168"/>
      <c r="B309" s="169"/>
      <c r="C309" s="168"/>
      <c r="D309" s="168"/>
      <c r="E309" s="168"/>
      <c r="G309" s="170"/>
      <c r="H309" s="170"/>
      <c r="M309" s="171"/>
    </row>
    <row r="310" spans="1:13" ht="15.75" customHeight="1">
      <c r="A310" s="168"/>
      <c r="B310" s="169"/>
      <c r="C310" s="168"/>
      <c r="D310" s="168"/>
      <c r="E310" s="168"/>
      <c r="G310" s="170"/>
      <c r="H310" s="170"/>
      <c r="M310" s="171"/>
    </row>
    <row r="311" spans="1:13" ht="15.75" customHeight="1">
      <c r="A311" s="168"/>
      <c r="B311" s="169"/>
      <c r="C311" s="168"/>
      <c r="D311" s="168"/>
      <c r="E311" s="168"/>
      <c r="G311" s="170"/>
      <c r="H311" s="170"/>
      <c r="M311" s="171"/>
    </row>
    <row r="312" spans="1:13" ht="15.75" customHeight="1">
      <c r="A312" s="168"/>
      <c r="B312" s="169"/>
      <c r="C312" s="168"/>
      <c r="D312" s="168"/>
      <c r="E312" s="168"/>
      <c r="G312" s="170"/>
      <c r="H312" s="170"/>
      <c r="M312" s="171"/>
    </row>
    <row r="313" spans="1:13" ht="15.75" customHeight="1">
      <c r="A313" s="168"/>
      <c r="B313" s="169"/>
      <c r="C313" s="168"/>
      <c r="D313" s="168"/>
      <c r="E313" s="168"/>
      <c r="G313" s="170"/>
      <c r="H313" s="170"/>
      <c r="M313" s="171"/>
    </row>
    <row r="314" spans="1:13" ht="15.75" customHeight="1">
      <c r="A314" s="168"/>
      <c r="B314" s="169"/>
      <c r="C314" s="168"/>
      <c r="D314" s="168"/>
      <c r="E314" s="168"/>
      <c r="G314" s="170"/>
      <c r="H314" s="170"/>
      <c r="M314" s="171"/>
    </row>
    <row r="315" spans="1:13" ht="15.75" customHeight="1">
      <c r="A315" s="168"/>
      <c r="B315" s="169"/>
      <c r="C315" s="168"/>
      <c r="D315" s="168"/>
      <c r="E315" s="168"/>
      <c r="G315" s="170"/>
      <c r="H315" s="170"/>
      <c r="M315" s="171"/>
    </row>
    <row r="316" spans="1:13" ht="15.75" customHeight="1">
      <c r="A316" s="168"/>
      <c r="B316" s="169"/>
      <c r="C316" s="168"/>
      <c r="D316" s="168"/>
      <c r="E316" s="168"/>
      <c r="G316" s="170"/>
      <c r="H316" s="170"/>
      <c r="M316" s="171"/>
    </row>
    <row r="317" spans="1:13" ht="15.75" customHeight="1">
      <c r="A317" s="168"/>
      <c r="B317" s="169"/>
      <c r="C317" s="168"/>
      <c r="D317" s="168"/>
      <c r="E317" s="168"/>
      <c r="G317" s="170"/>
      <c r="H317" s="170"/>
      <c r="M317" s="171"/>
    </row>
    <row r="318" spans="1:13" ht="15.75" customHeight="1">
      <c r="A318" s="168"/>
      <c r="B318" s="169"/>
      <c r="C318" s="168"/>
      <c r="D318" s="168"/>
      <c r="E318" s="168"/>
      <c r="G318" s="170"/>
      <c r="H318" s="170"/>
      <c r="M318" s="171"/>
    </row>
    <row r="319" spans="1:13" ht="15.75" customHeight="1">
      <c r="A319" s="168"/>
      <c r="B319" s="169"/>
      <c r="C319" s="168"/>
      <c r="D319" s="168"/>
      <c r="E319" s="168"/>
      <c r="G319" s="170"/>
      <c r="H319" s="170"/>
      <c r="M319" s="171"/>
    </row>
    <row r="320" spans="1:13" ht="15.75" customHeight="1">
      <c r="A320" s="168"/>
      <c r="B320" s="169"/>
      <c r="C320" s="168"/>
      <c r="D320" s="168"/>
      <c r="E320" s="168"/>
      <c r="G320" s="170"/>
      <c r="H320" s="170"/>
      <c r="M320" s="171"/>
    </row>
    <row r="321" spans="1:13" ht="15.75" customHeight="1">
      <c r="A321" s="168"/>
      <c r="B321" s="169"/>
      <c r="C321" s="168"/>
      <c r="D321" s="168"/>
      <c r="E321" s="168"/>
      <c r="G321" s="170"/>
      <c r="H321" s="170"/>
      <c r="M321" s="171"/>
    </row>
    <row r="322" spans="1:13" ht="15.75" customHeight="1">
      <c r="A322" s="168"/>
      <c r="B322" s="169"/>
      <c r="C322" s="168"/>
      <c r="D322" s="168"/>
      <c r="E322" s="168"/>
      <c r="G322" s="170"/>
      <c r="H322" s="170"/>
      <c r="M322" s="171"/>
    </row>
    <row r="323" spans="1:13" ht="15.75" customHeight="1">
      <c r="A323" s="168"/>
      <c r="B323" s="169"/>
      <c r="C323" s="168"/>
      <c r="D323" s="168"/>
      <c r="E323" s="168"/>
      <c r="G323" s="170"/>
      <c r="H323" s="170"/>
      <c r="M323" s="171"/>
    </row>
    <row r="324" spans="1:13" ht="15.75" customHeight="1">
      <c r="A324" s="168"/>
      <c r="B324" s="169"/>
      <c r="C324" s="168"/>
      <c r="D324" s="168"/>
      <c r="E324" s="168"/>
      <c r="G324" s="170"/>
      <c r="H324" s="170"/>
      <c r="M324" s="171"/>
    </row>
    <row r="325" spans="1:13" ht="15.75" customHeight="1">
      <c r="A325" s="168"/>
      <c r="B325" s="169"/>
      <c r="C325" s="168"/>
      <c r="D325" s="168"/>
      <c r="E325" s="168"/>
      <c r="G325" s="170"/>
      <c r="H325" s="170"/>
      <c r="M325" s="171"/>
    </row>
    <row r="326" spans="1:13" ht="15.75" customHeight="1">
      <c r="A326" s="168"/>
      <c r="B326" s="169"/>
      <c r="C326" s="168"/>
      <c r="D326" s="168"/>
      <c r="E326" s="168"/>
      <c r="G326" s="170"/>
      <c r="H326" s="170"/>
      <c r="M326" s="171"/>
    </row>
    <row r="327" spans="1:13" ht="15.75" customHeight="1">
      <c r="A327" s="168"/>
      <c r="B327" s="169"/>
      <c r="C327" s="168"/>
      <c r="D327" s="168"/>
      <c r="E327" s="168"/>
      <c r="G327" s="170"/>
      <c r="H327" s="170"/>
      <c r="M327" s="171"/>
    </row>
    <row r="328" spans="1:13" ht="15.75" customHeight="1">
      <c r="A328" s="168"/>
      <c r="B328" s="169"/>
      <c r="C328" s="168"/>
      <c r="D328" s="168"/>
      <c r="E328" s="168"/>
      <c r="G328" s="170"/>
      <c r="H328" s="170"/>
      <c r="M328" s="171"/>
    </row>
    <row r="329" spans="1:13" ht="15.75" customHeight="1">
      <c r="A329" s="168"/>
      <c r="B329" s="169"/>
      <c r="C329" s="168"/>
      <c r="D329" s="168"/>
      <c r="E329" s="168"/>
      <c r="G329" s="170"/>
      <c r="H329" s="170"/>
      <c r="M329" s="171"/>
    </row>
    <row r="330" spans="1:13" ht="15.75" customHeight="1">
      <c r="A330" s="168"/>
      <c r="B330" s="169"/>
      <c r="C330" s="168"/>
      <c r="D330" s="168"/>
      <c r="E330" s="168"/>
      <c r="G330" s="170"/>
      <c r="H330" s="170"/>
      <c r="M330" s="171"/>
    </row>
    <row r="331" spans="1:13" ht="15.75" customHeight="1">
      <c r="A331" s="168"/>
      <c r="B331" s="169"/>
      <c r="C331" s="168"/>
      <c r="D331" s="168"/>
      <c r="E331" s="168"/>
      <c r="G331" s="170"/>
      <c r="H331" s="170"/>
      <c r="M331" s="171"/>
    </row>
    <row r="332" spans="1:13" ht="15.75" customHeight="1">
      <c r="A332" s="168"/>
      <c r="B332" s="169"/>
      <c r="C332" s="168"/>
      <c r="D332" s="168"/>
      <c r="E332" s="168"/>
      <c r="G332" s="170"/>
      <c r="H332" s="170"/>
      <c r="M332" s="171"/>
    </row>
    <row r="333" spans="1:13" ht="15.75" customHeight="1">
      <c r="A333" s="168"/>
      <c r="B333" s="169"/>
      <c r="C333" s="168"/>
      <c r="D333" s="168"/>
      <c r="E333" s="168"/>
      <c r="G333" s="170"/>
      <c r="H333" s="170"/>
      <c r="M333" s="171"/>
    </row>
    <row r="334" spans="1:13" ht="15.75" customHeight="1">
      <c r="A334" s="168"/>
      <c r="B334" s="169"/>
      <c r="C334" s="168"/>
      <c r="D334" s="168"/>
      <c r="E334" s="168"/>
      <c r="G334" s="170"/>
      <c r="H334" s="170"/>
      <c r="M334" s="171"/>
    </row>
    <row r="335" spans="1:13" ht="15.75" customHeight="1">
      <c r="A335" s="168"/>
      <c r="B335" s="169"/>
      <c r="C335" s="168"/>
      <c r="D335" s="168"/>
      <c r="E335" s="168"/>
      <c r="G335" s="170"/>
      <c r="H335" s="170"/>
      <c r="M335" s="171"/>
    </row>
    <row r="336" spans="1:13" ht="15.75" customHeight="1">
      <c r="A336" s="168"/>
      <c r="B336" s="169"/>
      <c r="C336" s="168"/>
      <c r="D336" s="168"/>
      <c r="E336" s="168"/>
      <c r="G336" s="170"/>
      <c r="H336" s="170"/>
      <c r="M336" s="171"/>
    </row>
    <row r="337" spans="1:13" ht="15.75" customHeight="1">
      <c r="A337" s="168"/>
      <c r="B337" s="169"/>
      <c r="C337" s="168"/>
      <c r="D337" s="168"/>
      <c r="E337" s="168"/>
      <c r="G337" s="170"/>
      <c r="H337" s="170"/>
      <c r="M337" s="171"/>
    </row>
    <row r="338" spans="1:13" ht="15.75" customHeight="1">
      <c r="A338" s="168"/>
      <c r="B338" s="169"/>
      <c r="C338" s="168"/>
      <c r="D338" s="168"/>
      <c r="E338" s="168"/>
      <c r="G338" s="170"/>
      <c r="H338" s="170"/>
      <c r="M338" s="171"/>
    </row>
    <row r="339" spans="1:13" ht="15.75" customHeight="1">
      <c r="A339" s="168"/>
      <c r="B339" s="169"/>
      <c r="C339" s="168"/>
      <c r="D339" s="168"/>
      <c r="E339" s="168"/>
      <c r="G339" s="170"/>
      <c r="H339" s="170"/>
      <c r="M339" s="171"/>
    </row>
    <row r="340" spans="1:13" ht="15.75" customHeight="1">
      <c r="A340" s="168"/>
      <c r="B340" s="169"/>
      <c r="C340" s="168"/>
      <c r="D340" s="168"/>
      <c r="E340" s="168"/>
      <c r="G340" s="170"/>
      <c r="H340" s="170"/>
      <c r="M340" s="171"/>
    </row>
    <row r="341" spans="1:13" ht="15.75" customHeight="1">
      <c r="A341" s="168"/>
      <c r="B341" s="169"/>
      <c r="C341" s="168"/>
      <c r="D341" s="168"/>
      <c r="E341" s="168"/>
      <c r="G341" s="170"/>
      <c r="H341" s="170"/>
      <c r="M341" s="171"/>
    </row>
    <row r="342" spans="1:13" ht="15.75" customHeight="1">
      <c r="A342" s="168"/>
      <c r="B342" s="169"/>
      <c r="C342" s="168"/>
      <c r="D342" s="168"/>
      <c r="E342" s="168"/>
      <c r="G342" s="170"/>
      <c r="H342" s="170"/>
      <c r="M342" s="171"/>
    </row>
    <row r="343" spans="1:13" ht="15.75" customHeight="1">
      <c r="A343" s="168"/>
      <c r="B343" s="169"/>
      <c r="C343" s="168"/>
      <c r="D343" s="168"/>
      <c r="E343" s="168"/>
      <c r="G343" s="170"/>
      <c r="H343" s="170"/>
      <c r="M343" s="171"/>
    </row>
    <row r="344" spans="1:13" ht="15.75" customHeight="1">
      <c r="A344" s="168"/>
      <c r="B344" s="169"/>
      <c r="C344" s="168"/>
      <c r="D344" s="168"/>
      <c r="E344" s="168"/>
      <c r="G344" s="170"/>
      <c r="H344" s="170"/>
      <c r="M344" s="171"/>
    </row>
    <row r="345" spans="1:13" ht="15.75" customHeight="1">
      <c r="A345" s="168"/>
      <c r="B345" s="169"/>
      <c r="C345" s="168"/>
      <c r="D345" s="168"/>
      <c r="E345" s="168"/>
      <c r="G345" s="170"/>
      <c r="H345" s="170"/>
      <c r="M345" s="171"/>
    </row>
    <row r="346" spans="1:13" ht="15.75" customHeight="1">
      <c r="A346" s="168"/>
      <c r="B346" s="169"/>
      <c r="C346" s="168"/>
      <c r="D346" s="168"/>
      <c r="E346" s="168"/>
      <c r="G346" s="170"/>
      <c r="H346" s="170"/>
      <c r="M346" s="171"/>
    </row>
    <row r="347" spans="1:13" ht="15.75" customHeight="1">
      <c r="A347" s="168"/>
      <c r="B347" s="169"/>
      <c r="C347" s="168"/>
      <c r="D347" s="168"/>
      <c r="E347" s="168"/>
      <c r="G347" s="170"/>
      <c r="H347" s="170"/>
      <c r="M347" s="171"/>
    </row>
    <row r="348" spans="1:13" ht="15.75" customHeight="1">
      <c r="A348" s="168"/>
      <c r="B348" s="169"/>
      <c r="C348" s="168"/>
      <c r="D348" s="168"/>
      <c r="E348" s="168"/>
      <c r="G348" s="170"/>
      <c r="H348" s="170"/>
      <c r="M348" s="171"/>
    </row>
    <row r="349" spans="1:13" ht="15.75" customHeight="1">
      <c r="A349" s="168"/>
      <c r="B349" s="169"/>
      <c r="C349" s="168"/>
      <c r="D349" s="168"/>
      <c r="E349" s="168"/>
      <c r="G349" s="170"/>
      <c r="H349" s="170"/>
      <c r="M349" s="171"/>
    </row>
    <row r="350" spans="1:13" ht="15.75" customHeight="1">
      <c r="A350" s="168"/>
      <c r="B350" s="169"/>
      <c r="C350" s="168"/>
      <c r="D350" s="168"/>
      <c r="E350" s="168"/>
      <c r="G350" s="170"/>
      <c r="H350" s="170"/>
      <c r="M350" s="171"/>
    </row>
    <row r="351" spans="1:13" ht="15.75" customHeight="1">
      <c r="A351" s="168"/>
      <c r="B351" s="169"/>
      <c r="C351" s="168"/>
      <c r="D351" s="168"/>
      <c r="E351" s="168"/>
      <c r="G351" s="170"/>
      <c r="H351" s="170"/>
      <c r="M351" s="171"/>
    </row>
    <row r="352" spans="1:13" ht="15.75" customHeight="1">
      <c r="A352" s="168"/>
      <c r="B352" s="169"/>
      <c r="C352" s="168"/>
      <c r="D352" s="168"/>
      <c r="E352" s="168"/>
      <c r="G352" s="170"/>
      <c r="H352" s="170"/>
      <c r="M352" s="171"/>
    </row>
    <row r="353" spans="1:13" ht="15.75" customHeight="1">
      <c r="A353" s="168"/>
      <c r="B353" s="169"/>
      <c r="C353" s="168"/>
      <c r="D353" s="168"/>
      <c r="E353" s="168"/>
      <c r="G353" s="170"/>
      <c r="H353" s="170"/>
      <c r="M353" s="171"/>
    </row>
    <row r="354" spans="1:13" ht="15.75" customHeight="1">
      <c r="A354" s="168"/>
      <c r="B354" s="169"/>
      <c r="C354" s="168"/>
      <c r="D354" s="168"/>
      <c r="E354" s="168"/>
      <c r="G354" s="170"/>
      <c r="H354" s="170"/>
      <c r="M354" s="171"/>
    </row>
    <row r="355" spans="1:13" ht="15.75" customHeight="1">
      <c r="A355" s="168"/>
      <c r="B355" s="169"/>
      <c r="C355" s="168"/>
      <c r="D355" s="168"/>
      <c r="E355" s="168"/>
      <c r="G355" s="170"/>
      <c r="H355" s="170"/>
      <c r="M355" s="171"/>
    </row>
    <row r="356" spans="1:13" ht="15.75" customHeight="1">
      <c r="A356" s="168"/>
      <c r="B356" s="169"/>
      <c r="C356" s="168"/>
      <c r="D356" s="168"/>
      <c r="E356" s="168"/>
      <c r="G356" s="170"/>
      <c r="H356" s="170"/>
      <c r="M356" s="171"/>
    </row>
    <row r="357" spans="1:13" ht="15.75" customHeight="1">
      <c r="A357" s="168"/>
      <c r="B357" s="169"/>
      <c r="C357" s="168"/>
      <c r="D357" s="168"/>
      <c r="E357" s="168"/>
      <c r="G357" s="170"/>
      <c r="H357" s="170"/>
      <c r="M357" s="171"/>
    </row>
    <row r="358" spans="1:13" ht="15.75" customHeight="1">
      <c r="A358" s="168"/>
      <c r="B358" s="169"/>
      <c r="C358" s="168"/>
      <c r="D358" s="168"/>
      <c r="E358" s="168"/>
      <c r="G358" s="170"/>
      <c r="H358" s="170"/>
      <c r="M358" s="171"/>
    </row>
    <row r="359" spans="1:13" ht="15.75" customHeight="1">
      <c r="A359" s="168"/>
      <c r="B359" s="169"/>
      <c r="C359" s="168"/>
      <c r="D359" s="168"/>
      <c r="E359" s="168"/>
      <c r="G359" s="170"/>
      <c r="H359" s="170"/>
      <c r="M359" s="171"/>
    </row>
    <row r="360" spans="1:13" ht="15.75" customHeight="1">
      <c r="A360" s="168"/>
      <c r="B360" s="169"/>
      <c r="C360" s="168"/>
      <c r="D360" s="168"/>
      <c r="E360" s="168"/>
      <c r="G360" s="170"/>
      <c r="H360" s="170"/>
      <c r="M360" s="171"/>
    </row>
    <row r="361" spans="1:13" ht="15.75" customHeight="1">
      <c r="A361" s="168"/>
      <c r="B361" s="169"/>
      <c r="C361" s="168"/>
      <c r="D361" s="168"/>
      <c r="E361" s="168"/>
      <c r="G361" s="170"/>
      <c r="H361" s="170"/>
      <c r="M361" s="171"/>
    </row>
    <row r="362" spans="1:13" ht="15.75" customHeight="1">
      <c r="A362" s="168"/>
      <c r="B362" s="169"/>
      <c r="C362" s="168"/>
      <c r="D362" s="168"/>
      <c r="E362" s="168"/>
      <c r="G362" s="170"/>
      <c r="H362" s="170"/>
      <c r="M362" s="171"/>
    </row>
    <row r="363" spans="1:13" ht="15.75" customHeight="1">
      <c r="A363" s="168"/>
      <c r="B363" s="169"/>
      <c r="C363" s="168"/>
      <c r="D363" s="168"/>
      <c r="E363" s="168"/>
      <c r="G363" s="170"/>
      <c r="H363" s="170"/>
      <c r="M363" s="171"/>
    </row>
    <row r="364" spans="1:13" ht="15.75" customHeight="1">
      <c r="A364" s="168"/>
      <c r="B364" s="169"/>
      <c r="C364" s="168"/>
      <c r="D364" s="168"/>
      <c r="E364" s="168"/>
      <c r="G364" s="170"/>
      <c r="H364" s="170"/>
      <c r="M364" s="171"/>
    </row>
    <row r="365" spans="1:13" ht="15.75" customHeight="1">
      <c r="A365" s="168"/>
      <c r="B365" s="169"/>
      <c r="C365" s="168"/>
      <c r="D365" s="168"/>
      <c r="E365" s="168"/>
      <c r="G365" s="170"/>
      <c r="H365" s="170"/>
      <c r="M365" s="171"/>
    </row>
    <row r="366" spans="1:13" ht="15.75" customHeight="1">
      <c r="A366" s="168"/>
      <c r="B366" s="169"/>
      <c r="C366" s="168"/>
      <c r="D366" s="168"/>
      <c r="E366" s="168"/>
      <c r="G366" s="170"/>
      <c r="H366" s="170"/>
      <c r="M366" s="171"/>
    </row>
    <row r="367" spans="1:13" ht="15.75" customHeight="1">
      <c r="A367" s="168"/>
      <c r="B367" s="169"/>
      <c r="C367" s="168"/>
      <c r="D367" s="168"/>
      <c r="E367" s="168"/>
      <c r="G367" s="170"/>
      <c r="H367" s="170"/>
      <c r="M367" s="171"/>
    </row>
    <row r="368" spans="1:13" ht="15.75" customHeight="1">
      <c r="A368" s="168"/>
      <c r="B368" s="169"/>
      <c r="C368" s="168"/>
      <c r="D368" s="168"/>
      <c r="E368" s="168"/>
      <c r="G368" s="170"/>
      <c r="H368" s="170"/>
      <c r="M368" s="171"/>
    </row>
    <row r="369" spans="1:13" ht="15.75" customHeight="1">
      <c r="A369" s="168"/>
      <c r="B369" s="169"/>
      <c r="C369" s="168"/>
      <c r="D369" s="168"/>
      <c r="E369" s="168"/>
      <c r="G369" s="170"/>
      <c r="H369" s="170"/>
      <c r="M369" s="171"/>
    </row>
    <row r="370" spans="1:13" ht="15.75" customHeight="1">
      <c r="A370" s="168"/>
      <c r="B370" s="169"/>
      <c r="C370" s="168"/>
      <c r="D370" s="168"/>
      <c r="E370" s="168"/>
      <c r="G370" s="170"/>
      <c r="H370" s="170"/>
      <c r="M370" s="171"/>
    </row>
    <row r="371" spans="1:13" ht="15.75" customHeight="1">
      <c r="A371" s="168"/>
      <c r="B371" s="169"/>
      <c r="C371" s="168"/>
      <c r="D371" s="168"/>
      <c r="E371" s="168"/>
      <c r="G371" s="170"/>
      <c r="H371" s="170"/>
      <c r="M371" s="171"/>
    </row>
    <row r="372" spans="1:13" ht="15.75" customHeight="1">
      <c r="A372" s="168"/>
      <c r="B372" s="169"/>
      <c r="C372" s="168"/>
      <c r="D372" s="168"/>
      <c r="E372" s="168"/>
      <c r="G372" s="170"/>
      <c r="H372" s="170"/>
      <c r="M372" s="171"/>
    </row>
    <row r="373" spans="1:13" ht="15.75" customHeight="1">
      <c r="A373" s="168"/>
      <c r="B373" s="169"/>
      <c r="C373" s="168"/>
      <c r="D373" s="168"/>
      <c r="E373" s="168"/>
      <c r="G373" s="170"/>
      <c r="H373" s="170"/>
      <c r="M373" s="171"/>
    </row>
    <row r="374" spans="1:13" ht="15.75" customHeight="1">
      <c r="A374" s="168"/>
      <c r="B374" s="169"/>
      <c r="C374" s="168"/>
      <c r="D374" s="168"/>
      <c r="E374" s="168"/>
      <c r="G374" s="170"/>
      <c r="H374" s="170"/>
      <c r="M374" s="171"/>
    </row>
    <row r="375" spans="1:13" ht="15.75" customHeight="1">
      <c r="A375" s="168"/>
      <c r="B375" s="169"/>
      <c r="C375" s="168"/>
      <c r="D375" s="168"/>
      <c r="E375" s="168"/>
      <c r="G375" s="170"/>
      <c r="H375" s="170"/>
      <c r="M375" s="171"/>
    </row>
    <row r="376" spans="1:13" ht="15.75" customHeight="1">
      <c r="A376" s="168"/>
      <c r="B376" s="169"/>
      <c r="C376" s="168"/>
      <c r="D376" s="168"/>
      <c r="E376" s="168"/>
      <c r="G376" s="170"/>
      <c r="H376" s="170"/>
      <c r="M376" s="171"/>
    </row>
    <row r="377" spans="1:13" ht="15.75" customHeight="1">
      <c r="A377" s="168"/>
      <c r="B377" s="169"/>
      <c r="C377" s="168"/>
      <c r="D377" s="168"/>
      <c r="E377" s="168"/>
      <c r="G377" s="170"/>
      <c r="H377" s="170"/>
      <c r="M377" s="171"/>
    </row>
    <row r="378" spans="1:13" ht="15.75" customHeight="1">
      <c r="A378" s="168"/>
      <c r="B378" s="169"/>
      <c r="C378" s="168"/>
      <c r="D378" s="168"/>
      <c r="E378" s="168"/>
      <c r="G378" s="170"/>
      <c r="H378" s="170"/>
      <c r="M378" s="171"/>
    </row>
    <row r="379" spans="1:13" ht="15.75" customHeight="1">
      <c r="A379" s="168"/>
      <c r="B379" s="169"/>
      <c r="C379" s="168"/>
      <c r="D379" s="168"/>
      <c r="E379" s="168"/>
      <c r="G379" s="170"/>
      <c r="H379" s="170"/>
      <c r="M379" s="171"/>
    </row>
    <row r="380" spans="1:13" ht="15.75" customHeight="1">
      <c r="A380" s="168"/>
      <c r="B380" s="169"/>
      <c r="C380" s="168"/>
      <c r="D380" s="168"/>
      <c r="E380" s="168"/>
      <c r="G380" s="170"/>
      <c r="H380" s="170"/>
      <c r="M380" s="171"/>
    </row>
    <row r="381" spans="1:13" ht="15.75" customHeight="1">
      <c r="A381" s="168"/>
      <c r="B381" s="169"/>
      <c r="C381" s="168"/>
      <c r="D381" s="168"/>
      <c r="E381" s="168"/>
      <c r="G381" s="170"/>
      <c r="H381" s="170"/>
      <c r="M381" s="171"/>
    </row>
    <row r="382" spans="1:13" ht="15.75" customHeight="1">
      <c r="A382" s="168"/>
      <c r="B382" s="169"/>
      <c r="C382" s="168"/>
      <c r="D382" s="168"/>
      <c r="E382" s="168"/>
      <c r="G382" s="170"/>
      <c r="H382" s="170"/>
      <c r="M382" s="171"/>
    </row>
    <row r="383" spans="1:13" ht="15.75" customHeight="1">
      <c r="A383" s="168"/>
      <c r="B383" s="169"/>
      <c r="C383" s="168"/>
      <c r="D383" s="168"/>
      <c r="E383" s="168"/>
      <c r="G383" s="170"/>
      <c r="H383" s="170"/>
      <c r="M383" s="171"/>
    </row>
    <row r="384" spans="1:13" ht="15.75" customHeight="1">
      <c r="A384" s="168"/>
      <c r="B384" s="169"/>
      <c r="C384" s="168"/>
      <c r="D384" s="168"/>
      <c r="E384" s="168"/>
      <c r="G384" s="170"/>
      <c r="H384" s="170"/>
      <c r="M384" s="171"/>
    </row>
    <row r="385" spans="1:13" ht="15.75" customHeight="1">
      <c r="A385" s="168"/>
      <c r="B385" s="169"/>
      <c r="C385" s="168"/>
      <c r="D385" s="168"/>
      <c r="E385" s="168"/>
      <c r="G385" s="170"/>
      <c r="H385" s="170"/>
      <c r="M385" s="171"/>
    </row>
    <row r="386" spans="1:13" ht="15.75" customHeight="1">
      <c r="A386" s="168"/>
      <c r="B386" s="169"/>
      <c r="C386" s="168"/>
      <c r="D386" s="168"/>
      <c r="E386" s="168"/>
      <c r="G386" s="170"/>
      <c r="H386" s="170"/>
      <c r="M386" s="171"/>
    </row>
    <row r="387" spans="1:13" ht="15.75" customHeight="1">
      <c r="A387" s="168"/>
      <c r="B387" s="169"/>
      <c r="C387" s="168"/>
      <c r="D387" s="168"/>
      <c r="E387" s="168"/>
      <c r="G387" s="170"/>
      <c r="H387" s="170"/>
      <c r="M387" s="171"/>
    </row>
    <row r="388" spans="1:13" ht="15.75" customHeight="1">
      <c r="A388" s="168"/>
      <c r="B388" s="169"/>
      <c r="C388" s="168"/>
      <c r="D388" s="168"/>
      <c r="E388" s="168"/>
      <c r="G388" s="170"/>
      <c r="H388" s="170"/>
      <c r="M388" s="171"/>
    </row>
    <row r="389" spans="1:13" ht="15.75" customHeight="1">
      <c r="A389" s="168"/>
      <c r="B389" s="169"/>
      <c r="C389" s="168"/>
      <c r="D389" s="168"/>
      <c r="E389" s="168"/>
      <c r="G389" s="170"/>
      <c r="H389" s="170"/>
      <c r="M389" s="171"/>
    </row>
    <row r="390" spans="1:13" ht="15.75" customHeight="1">
      <c r="A390" s="168"/>
      <c r="B390" s="169"/>
      <c r="C390" s="168"/>
      <c r="D390" s="168"/>
      <c r="E390" s="168"/>
      <c r="G390" s="170"/>
      <c r="H390" s="170"/>
      <c r="M390" s="171"/>
    </row>
    <row r="391" spans="1:13" ht="15.75" customHeight="1">
      <c r="A391" s="168"/>
      <c r="B391" s="169"/>
      <c r="C391" s="168"/>
      <c r="D391" s="168"/>
      <c r="E391" s="168"/>
      <c r="G391" s="170"/>
      <c r="H391" s="170"/>
      <c r="M391" s="171"/>
    </row>
    <row r="392" spans="1:13" ht="15.75" customHeight="1">
      <c r="A392" s="168"/>
      <c r="B392" s="169"/>
      <c r="C392" s="168"/>
      <c r="D392" s="168"/>
      <c r="E392" s="168"/>
      <c r="G392" s="170"/>
      <c r="H392" s="170"/>
      <c r="M392" s="171"/>
    </row>
    <row r="393" spans="1:13" ht="15.75" customHeight="1">
      <c r="A393" s="168"/>
      <c r="B393" s="169"/>
      <c r="C393" s="168"/>
      <c r="D393" s="168"/>
      <c r="E393" s="168"/>
      <c r="G393" s="170"/>
      <c r="H393" s="170"/>
      <c r="M393" s="171"/>
    </row>
    <row r="394" spans="1:13" ht="15.75" customHeight="1">
      <c r="A394" s="168"/>
      <c r="B394" s="169"/>
      <c r="C394" s="168"/>
      <c r="D394" s="168"/>
      <c r="E394" s="168"/>
      <c r="G394" s="170"/>
      <c r="H394" s="170"/>
      <c r="M394" s="171"/>
    </row>
    <row r="395" spans="1:13" ht="15.75" customHeight="1">
      <c r="A395" s="168"/>
      <c r="B395" s="169"/>
      <c r="C395" s="168"/>
      <c r="D395" s="168"/>
      <c r="E395" s="168"/>
      <c r="G395" s="170"/>
      <c r="H395" s="170"/>
      <c r="M395" s="171"/>
    </row>
    <row r="396" spans="1:13" ht="15.75" customHeight="1">
      <c r="A396" s="168"/>
      <c r="B396" s="169"/>
      <c r="C396" s="168"/>
      <c r="D396" s="168"/>
      <c r="E396" s="168"/>
      <c r="G396" s="170"/>
      <c r="H396" s="170"/>
      <c r="M396" s="171"/>
    </row>
    <row r="397" spans="1:13" ht="15.75" customHeight="1">
      <c r="A397" s="168"/>
      <c r="B397" s="169"/>
      <c r="C397" s="168"/>
      <c r="D397" s="168"/>
      <c r="E397" s="168"/>
      <c r="G397" s="170"/>
      <c r="H397" s="170"/>
      <c r="M397" s="171"/>
    </row>
    <row r="398" spans="1:13" ht="15.75" customHeight="1">
      <c r="A398" s="168"/>
      <c r="B398" s="169"/>
      <c r="C398" s="168"/>
      <c r="D398" s="168"/>
      <c r="E398" s="168"/>
      <c r="G398" s="170"/>
      <c r="H398" s="170"/>
      <c r="M398" s="171"/>
    </row>
    <row r="399" spans="1:13" ht="15.75" customHeight="1">
      <c r="A399" s="168"/>
      <c r="B399" s="169"/>
      <c r="C399" s="168"/>
      <c r="D399" s="168"/>
      <c r="E399" s="168"/>
      <c r="G399" s="170"/>
      <c r="H399" s="170"/>
      <c r="M399" s="171"/>
    </row>
    <row r="400" spans="1:13" ht="15.75" customHeight="1">
      <c r="A400" s="168"/>
      <c r="B400" s="169"/>
      <c r="C400" s="168"/>
      <c r="D400" s="168"/>
      <c r="E400" s="168"/>
      <c r="G400" s="170"/>
      <c r="H400" s="170"/>
      <c r="M400" s="171"/>
    </row>
    <row r="401" spans="1:13" ht="15.75" customHeight="1">
      <c r="A401" s="168"/>
      <c r="B401" s="169"/>
      <c r="C401" s="168"/>
      <c r="D401" s="168"/>
      <c r="E401" s="168"/>
      <c r="G401" s="170"/>
      <c r="H401" s="170"/>
      <c r="M401" s="171"/>
    </row>
    <row r="402" spans="1:13" ht="15.75" customHeight="1">
      <c r="A402" s="168"/>
      <c r="B402" s="169"/>
      <c r="C402" s="168"/>
      <c r="D402" s="168"/>
      <c r="E402" s="168"/>
      <c r="G402" s="170"/>
      <c r="H402" s="170"/>
      <c r="M402" s="171"/>
    </row>
    <row r="403" spans="1:13" ht="15.75" customHeight="1">
      <c r="A403" s="168"/>
      <c r="B403" s="169"/>
      <c r="C403" s="168"/>
      <c r="D403" s="168"/>
      <c r="E403" s="168"/>
      <c r="G403" s="170"/>
      <c r="H403" s="170"/>
      <c r="M403" s="171"/>
    </row>
    <row r="404" spans="1:13" ht="15.75" customHeight="1">
      <c r="A404" s="168"/>
      <c r="B404" s="169"/>
      <c r="C404" s="168"/>
      <c r="D404" s="168"/>
      <c r="E404" s="168"/>
      <c r="G404" s="170"/>
      <c r="H404" s="170"/>
      <c r="M404" s="171"/>
    </row>
    <row r="405" spans="1:13" ht="15.75" customHeight="1">
      <c r="A405" s="168"/>
      <c r="B405" s="169"/>
      <c r="C405" s="168"/>
      <c r="D405" s="168"/>
      <c r="E405" s="168"/>
      <c r="G405" s="170"/>
      <c r="H405" s="170"/>
      <c r="M405" s="171"/>
    </row>
    <row r="406" spans="1:13" ht="15.75" customHeight="1">
      <c r="A406" s="168"/>
      <c r="B406" s="169"/>
      <c r="C406" s="168"/>
      <c r="D406" s="168"/>
      <c r="E406" s="168"/>
      <c r="G406" s="170"/>
      <c r="H406" s="170"/>
      <c r="M406" s="171"/>
    </row>
    <row r="407" spans="1:13" ht="15.75" customHeight="1">
      <c r="A407" s="168"/>
      <c r="B407" s="169"/>
      <c r="C407" s="168"/>
      <c r="D407" s="168"/>
      <c r="E407" s="168"/>
      <c r="G407" s="170"/>
      <c r="H407" s="170"/>
      <c r="M407" s="171"/>
    </row>
    <row r="408" spans="1:13" ht="15.75" customHeight="1">
      <c r="A408" s="168"/>
      <c r="B408" s="169"/>
      <c r="C408" s="168"/>
      <c r="D408" s="168"/>
      <c r="E408" s="168"/>
      <c r="G408" s="170"/>
      <c r="H408" s="170"/>
      <c r="M408" s="171"/>
    </row>
    <row r="409" spans="1:13" ht="15.75" customHeight="1">
      <c r="A409" s="168"/>
      <c r="B409" s="169"/>
      <c r="C409" s="168"/>
      <c r="D409" s="168"/>
      <c r="E409" s="168"/>
      <c r="G409" s="170"/>
      <c r="H409" s="170"/>
      <c r="M409" s="171"/>
    </row>
    <row r="410" spans="1:13" ht="15.75" customHeight="1">
      <c r="A410" s="168"/>
      <c r="B410" s="169"/>
      <c r="C410" s="168"/>
      <c r="D410" s="168"/>
      <c r="E410" s="168"/>
      <c r="G410" s="170"/>
      <c r="H410" s="170"/>
      <c r="M410" s="171"/>
    </row>
    <row r="411" spans="1:13" ht="15.75" customHeight="1">
      <c r="A411" s="168"/>
      <c r="B411" s="169"/>
      <c r="C411" s="168"/>
      <c r="D411" s="168"/>
      <c r="E411" s="168"/>
      <c r="G411" s="170"/>
      <c r="H411" s="170"/>
      <c r="M411" s="171"/>
    </row>
    <row r="412" spans="1:13" ht="15.75" customHeight="1">
      <c r="A412" s="168"/>
      <c r="B412" s="169"/>
      <c r="C412" s="168"/>
      <c r="D412" s="168"/>
      <c r="E412" s="168"/>
      <c r="G412" s="170"/>
      <c r="H412" s="170"/>
      <c r="M412" s="171"/>
    </row>
    <row r="413" spans="1:13" ht="15.75" customHeight="1">
      <c r="A413" s="168"/>
      <c r="B413" s="169"/>
      <c r="C413" s="168"/>
      <c r="D413" s="168"/>
      <c r="E413" s="168"/>
      <c r="G413" s="170"/>
      <c r="H413" s="170"/>
      <c r="M413" s="171"/>
    </row>
    <row r="414" spans="1:13" ht="15.75" customHeight="1">
      <c r="A414" s="168"/>
      <c r="B414" s="169"/>
      <c r="C414" s="168"/>
      <c r="D414" s="168"/>
      <c r="E414" s="168"/>
      <c r="G414" s="170"/>
      <c r="H414" s="170"/>
      <c r="M414" s="171"/>
    </row>
    <row r="415" spans="1:13" ht="15.75" customHeight="1">
      <c r="A415" s="168"/>
      <c r="B415" s="169"/>
      <c r="C415" s="168"/>
      <c r="D415" s="168"/>
      <c r="E415" s="168"/>
      <c r="G415" s="170"/>
      <c r="H415" s="170"/>
      <c r="M415" s="171"/>
    </row>
    <row r="416" spans="1:13" ht="15.75" customHeight="1">
      <c r="A416" s="168"/>
      <c r="B416" s="169"/>
      <c r="C416" s="168"/>
      <c r="D416" s="168"/>
      <c r="E416" s="168"/>
      <c r="G416" s="170"/>
      <c r="H416" s="170"/>
      <c r="M416" s="171"/>
    </row>
    <row r="417" spans="1:13" ht="15.75" customHeight="1">
      <c r="A417" s="168"/>
      <c r="B417" s="169"/>
      <c r="C417" s="168"/>
      <c r="D417" s="168"/>
      <c r="E417" s="168"/>
      <c r="G417" s="170"/>
      <c r="H417" s="170"/>
      <c r="M417" s="171"/>
    </row>
    <row r="418" spans="1:13" ht="15.75" customHeight="1">
      <c r="A418" s="168"/>
      <c r="B418" s="169"/>
      <c r="C418" s="168"/>
      <c r="D418" s="168"/>
      <c r="E418" s="168"/>
      <c r="G418" s="170"/>
      <c r="H418" s="170"/>
      <c r="M418" s="171"/>
    </row>
    <row r="419" spans="1:13" ht="15.75" customHeight="1">
      <c r="A419" s="168"/>
      <c r="B419" s="169"/>
      <c r="C419" s="168"/>
      <c r="D419" s="168"/>
      <c r="E419" s="168"/>
      <c r="G419" s="170"/>
      <c r="H419" s="170"/>
      <c r="M419" s="171"/>
    </row>
    <row r="420" spans="1:13" ht="15.75" customHeight="1">
      <c r="A420" s="168"/>
      <c r="B420" s="169"/>
      <c r="C420" s="168"/>
      <c r="D420" s="168"/>
      <c r="E420" s="168"/>
      <c r="G420" s="170"/>
      <c r="H420" s="170"/>
      <c r="M420" s="171"/>
    </row>
    <row r="421" spans="1:13" ht="15.75" customHeight="1">
      <c r="A421" s="168"/>
      <c r="B421" s="169"/>
      <c r="C421" s="168"/>
      <c r="D421" s="168"/>
      <c r="E421" s="168"/>
      <c r="G421" s="170"/>
      <c r="H421" s="170"/>
      <c r="M421" s="171"/>
    </row>
    <row r="422" spans="1:13" ht="15.75" customHeight="1">
      <c r="A422" s="168"/>
      <c r="B422" s="169"/>
      <c r="C422" s="168"/>
      <c r="D422" s="168"/>
      <c r="E422" s="168"/>
      <c r="G422" s="170"/>
      <c r="H422" s="170"/>
      <c r="M422" s="171"/>
    </row>
    <row r="423" spans="1:13" ht="15.75" customHeight="1">
      <c r="A423" s="168"/>
      <c r="B423" s="169"/>
      <c r="C423" s="168"/>
      <c r="D423" s="168"/>
      <c r="E423" s="168"/>
      <c r="G423" s="170"/>
      <c r="H423" s="170"/>
      <c r="M423" s="171"/>
    </row>
    <row r="424" spans="1:13" ht="15.75" customHeight="1">
      <c r="A424" s="168"/>
      <c r="B424" s="169"/>
      <c r="C424" s="168"/>
      <c r="D424" s="168"/>
      <c r="E424" s="168"/>
      <c r="G424" s="170"/>
      <c r="H424" s="170"/>
      <c r="M424" s="171"/>
    </row>
    <row r="425" spans="1:13" ht="15.75" customHeight="1">
      <c r="A425" s="168"/>
      <c r="B425" s="169"/>
      <c r="C425" s="168"/>
      <c r="D425" s="168"/>
      <c r="E425" s="168"/>
      <c r="G425" s="170"/>
      <c r="H425" s="170"/>
      <c r="M425" s="171"/>
    </row>
    <row r="426" spans="1:13" ht="15.75" customHeight="1">
      <c r="A426" s="168"/>
      <c r="B426" s="169"/>
      <c r="C426" s="168"/>
      <c r="D426" s="168"/>
      <c r="E426" s="168"/>
      <c r="G426" s="170"/>
      <c r="H426" s="170"/>
      <c r="M426" s="171"/>
    </row>
    <row r="427" spans="1:13" ht="15.75" customHeight="1">
      <c r="A427" s="168"/>
      <c r="B427" s="169"/>
      <c r="C427" s="168"/>
      <c r="D427" s="168"/>
      <c r="E427" s="168"/>
      <c r="G427" s="170"/>
      <c r="H427" s="170"/>
      <c r="M427" s="171"/>
    </row>
    <row r="428" spans="1:13" ht="15.75" customHeight="1">
      <c r="A428" s="168"/>
      <c r="B428" s="169"/>
      <c r="C428" s="168"/>
      <c r="D428" s="168"/>
      <c r="E428" s="168"/>
      <c r="G428" s="170"/>
      <c r="H428" s="170"/>
      <c r="M428" s="171"/>
    </row>
    <row r="429" spans="1:13" ht="15.75" customHeight="1">
      <c r="A429" s="168"/>
      <c r="B429" s="169"/>
      <c r="C429" s="168"/>
      <c r="D429" s="168"/>
      <c r="E429" s="168"/>
      <c r="G429" s="170"/>
      <c r="H429" s="170"/>
      <c r="M429" s="171"/>
    </row>
    <row r="430" spans="1:13" ht="15.75" customHeight="1">
      <c r="A430" s="168"/>
      <c r="B430" s="169"/>
      <c r="C430" s="168"/>
      <c r="D430" s="168"/>
      <c r="E430" s="168"/>
      <c r="G430" s="170"/>
      <c r="H430" s="170"/>
      <c r="M430" s="171"/>
    </row>
    <row r="431" spans="1:13" ht="15.75" customHeight="1">
      <c r="A431" s="168"/>
      <c r="B431" s="169"/>
      <c r="C431" s="168"/>
      <c r="D431" s="168"/>
      <c r="E431" s="168"/>
      <c r="G431" s="170"/>
      <c r="H431" s="170"/>
      <c r="M431" s="171"/>
    </row>
    <row r="432" spans="1:13" ht="15.75" customHeight="1">
      <c r="A432" s="168"/>
      <c r="B432" s="169"/>
      <c r="C432" s="168"/>
      <c r="D432" s="168"/>
      <c r="E432" s="168"/>
      <c r="G432" s="170"/>
      <c r="H432" s="170"/>
      <c r="M432" s="171"/>
    </row>
    <row r="433" spans="1:13" ht="15.75" customHeight="1">
      <c r="A433" s="168"/>
      <c r="B433" s="169"/>
      <c r="C433" s="168"/>
      <c r="D433" s="168"/>
      <c r="E433" s="168"/>
      <c r="G433" s="170"/>
      <c r="H433" s="170"/>
      <c r="M433" s="171"/>
    </row>
    <row r="434" spans="1:13" ht="15.75" customHeight="1">
      <c r="A434" s="168"/>
      <c r="B434" s="169"/>
      <c r="C434" s="168"/>
      <c r="D434" s="168"/>
      <c r="E434" s="168"/>
      <c r="G434" s="170"/>
      <c r="H434" s="170"/>
      <c r="M434" s="171"/>
    </row>
    <row r="435" spans="1:13" ht="15.75" customHeight="1">
      <c r="A435" s="168"/>
      <c r="B435" s="169"/>
      <c r="C435" s="168"/>
      <c r="D435" s="168"/>
      <c r="E435" s="168"/>
      <c r="G435" s="170"/>
      <c r="H435" s="170"/>
      <c r="M435" s="171"/>
    </row>
    <row r="436" spans="1:13" ht="15.75" customHeight="1">
      <c r="A436" s="168"/>
      <c r="B436" s="169"/>
      <c r="C436" s="168"/>
      <c r="D436" s="168"/>
      <c r="E436" s="168"/>
      <c r="G436" s="170"/>
      <c r="H436" s="170"/>
      <c r="M436" s="171"/>
    </row>
    <row r="437" spans="1:13" ht="15.75" customHeight="1">
      <c r="A437" s="168"/>
      <c r="B437" s="169"/>
      <c r="C437" s="168"/>
      <c r="D437" s="168"/>
      <c r="E437" s="168"/>
      <c r="G437" s="170"/>
      <c r="H437" s="170"/>
      <c r="M437" s="171"/>
    </row>
    <row r="438" spans="1:13" ht="15.75" customHeight="1">
      <c r="A438" s="168"/>
      <c r="B438" s="169"/>
      <c r="C438" s="168"/>
      <c r="D438" s="168"/>
      <c r="E438" s="168"/>
      <c r="G438" s="170"/>
      <c r="H438" s="170"/>
      <c r="M438" s="171"/>
    </row>
    <row r="439" spans="1:13" ht="15.75" customHeight="1">
      <c r="A439" s="168"/>
      <c r="B439" s="169"/>
      <c r="C439" s="168"/>
      <c r="D439" s="168"/>
      <c r="E439" s="168"/>
      <c r="G439" s="170"/>
      <c r="H439" s="170"/>
      <c r="M439" s="171"/>
    </row>
    <row r="440" spans="1:13" ht="15.75" customHeight="1">
      <c r="A440" s="168"/>
      <c r="B440" s="169"/>
      <c r="C440" s="168"/>
      <c r="D440" s="168"/>
      <c r="E440" s="168"/>
      <c r="G440" s="170"/>
      <c r="H440" s="170"/>
      <c r="M440" s="171"/>
    </row>
    <row r="441" spans="1:13" ht="15.75" customHeight="1">
      <c r="A441" s="168"/>
      <c r="B441" s="169"/>
      <c r="C441" s="168"/>
      <c r="D441" s="168"/>
      <c r="E441" s="168"/>
      <c r="G441" s="170"/>
      <c r="H441" s="170"/>
      <c r="M441" s="171"/>
    </row>
    <row r="442" spans="1:13" ht="15.75" customHeight="1">
      <c r="A442" s="168"/>
      <c r="B442" s="169"/>
      <c r="C442" s="168"/>
      <c r="D442" s="168"/>
      <c r="E442" s="168"/>
      <c r="G442" s="170"/>
      <c r="H442" s="170"/>
      <c r="M442" s="171"/>
    </row>
    <row r="443" spans="1:13" ht="15.75" customHeight="1">
      <c r="A443" s="168"/>
      <c r="B443" s="169"/>
      <c r="C443" s="168"/>
      <c r="D443" s="168"/>
      <c r="E443" s="168"/>
      <c r="G443" s="170"/>
      <c r="H443" s="170"/>
      <c r="M443" s="171"/>
    </row>
    <row r="444" spans="1:13" ht="15.75" customHeight="1">
      <c r="A444" s="168"/>
      <c r="B444" s="169"/>
      <c r="C444" s="168"/>
      <c r="D444" s="168"/>
      <c r="E444" s="168"/>
      <c r="G444" s="170"/>
      <c r="H444" s="170"/>
      <c r="M444" s="171"/>
    </row>
    <row r="445" spans="1:13" ht="15.75" customHeight="1">
      <c r="A445" s="168"/>
      <c r="B445" s="169"/>
      <c r="C445" s="168"/>
      <c r="D445" s="168"/>
      <c r="E445" s="168"/>
      <c r="G445" s="170"/>
      <c r="H445" s="170"/>
      <c r="M445" s="171"/>
    </row>
    <row r="446" spans="1:13" ht="15.75" customHeight="1">
      <c r="A446" s="168"/>
      <c r="B446" s="169"/>
      <c r="C446" s="168"/>
      <c r="D446" s="168"/>
      <c r="E446" s="168"/>
      <c r="G446" s="170"/>
      <c r="H446" s="170"/>
      <c r="M446" s="171"/>
    </row>
    <row r="447" spans="1:13" ht="15.75" customHeight="1">
      <c r="A447" s="168"/>
      <c r="B447" s="169"/>
      <c r="C447" s="168"/>
      <c r="D447" s="168"/>
      <c r="E447" s="168"/>
      <c r="G447" s="170"/>
      <c r="H447" s="170"/>
      <c r="M447" s="171"/>
    </row>
    <row r="448" spans="1:13" ht="15.75" customHeight="1">
      <c r="A448" s="168"/>
      <c r="B448" s="169"/>
      <c r="C448" s="168"/>
      <c r="D448" s="168"/>
      <c r="E448" s="168"/>
      <c r="G448" s="170"/>
      <c r="H448" s="170"/>
      <c r="M448" s="171"/>
    </row>
    <row r="449" spans="1:13" ht="15.75" customHeight="1">
      <c r="A449" s="168"/>
      <c r="B449" s="169"/>
      <c r="C449" s="168"/>
      <c r="D449" s="168"/>
      <c r="E449" s="168"/>
      <c r="G449" s="170"/>
      <c r="H449" s="170"/>
      <c r="M449" s="171"/>
    </row>
    <row r="450" spans="1:13" ht="15.75" customHeight="1">
      <c r="A450" s="168"/>
      <c r="B450" s="169"/>
      <c r="C450" s="168"/>
      <c r="D450" s="168"/>
      <c r="E450" s="168"/>
      <c r="G450" s="170"/>
      <c r="H450" s="170"/>
      <c r="M450" s="171"/>
    </row>
    <row r="451" spans="1:13" ht="15.75" customHeight="1">
      <c r="A451" s="168"/>
      <c r="B451" s="169"/>
      <c r="C451" s="168"/>
      <c r="D451" s="168"/>
      <c r="E451" s="168"/>
      <c r="G451" s="170"/>
      <c r="H451" s="170"/>
      <c r="M451" s="171"/>
    </row>
    <row r="452" spans="1:13" ht="15.75" customHeight="1">
      <c r="A452" s="168"/>
      <c r="B452" s="169"/>
      <c r="C452" s="168"/>
      <c r="D452" s="168"/>
      <c r="E452" s="168"/>
      <c r="G452" s="170"/>
      <c r="H452" s="170"/>
      <c r="M452" s="171"/>
    </row>
    <row r="453" spans="1:13" ht="15.75" customHeight="1">
      <c r="A453" s="168"/>
      <c r="B453" s="169"/>
      <c r="C453" s="168"/>
      <c r="D453" s="168"/>
      <c r="E453" s="168"/>
      <c r="G453" s="170"/>
      <c r="H453" s="170"/>
      <c r="M453" s="171"/>
    </row>
    <row r="454" spans="1:13" ht="15.75" customHeight="1">
      <c r="A454" s="168"/>
      <c r="B454" s="169"/>
      <c r="C454" s="168"/>
      <c r="D454" s="168"/>
      <c r="E454" s="168"/>
      <c r="G454" s="170"/>
      <c r="H454" s="170"/>
      <c r="M454" s="171"/>
    </row>
    <row r="455" spans="1:13" ht="15.75" customHeight="1">
      <c r="A455" s="168"/>
      <c r="B455" s="169"/>
      <c r="C455" s="168"/>
      <c r="D455" s="168"/>
      <c r="E455" s="168"/>
      <c r="G455" s="170"/>
      <c r="H455" s="170"/>
      <c r="M455" s="171"/>
    </row>
    <row r="456" spans="1:13" ht="15.75" customHeight="1">
      <c r="A456" s="168"/>
      <c r="B456" s="169"/>
      <c r="C456" s="168"/>
      <c r="D456" s="168"/>
      <c r="E456" s="168"/>
      <c r="G456" s="170"/>
      <c r="H456" s="170"/>
      <c r="M456" s="171"/>
    </row>
    <row r="457" spans="1:13" ht="15.75" customHeight="1">
      <c r="A457" s="168"/>
      <c r="B457" s="169"/>
      <c r="C457" s="168"/>
      <c r="D457" s="168"/>
      <c r="E457" s="168"/>
      <c r="G457" s="170"/>
      <c r="H457" s="170"/>
      <c r="M457" s="171"/>
    </row>
    <row r="458" spans="1:13" ht="15.75" customHeight="1">
      <c r="A458" s="168"/>
      <c r="B458" s="169"/>
      <c r="C458" s="168"/>
      <c r="D458" s="168"/>
      <c r="E458" s="168"/>
      <c r="G458" s="170"/>
      <c r="H458" s="170"/>
      <c r="M458" s="171"/>
    </row>
    <row r="459" spans="1:13" ht="15.75" customHeight="1">
      <c r="A459" s="168"/>
      <c r="B459" s="169"/>
      <c r="C459" s="168"/>
      <c r="D459" s="168"/>
      <c r="E459" s="168"/>
      <c r="G459" s="170"/>
      <c r="H459" s="170"/>
      <c r="M459" s="171"/>
    </row>
    <row r="460" spans="1:13" ht="15.75" customHeight="1">
      <c r="A460" s="168"/>
      <c r="B460" s="169"/>
      <c r="C460" s="168"/>
      <c r="D460" s="168"/>
      <c r="E460" s="168"/>
      <c r="G460" s="170"/>
      <c r="H460" s="170"/>
      <c r="M460" s="171"/>
    </row>
    <row r="461" spans="1:13" ht="15.75" customHeight="1">
      <c r="A461" s="168"/>
      <c r="B461" s="169"/>
      <c r="C461" s="168"/>
      <c r="D461" s="168"/>
      <c r="E461" s="168"/>
      <c r="G461" s="170"/>
      <c r="H461" s="170"/>
      <c r="M461" s="171"/>
    </row>
    <row r="462" spans="1:13" ht="15.75" customHeight="1">
      <c r="A462" s="168"/>
      <c r="B462" s="169"/>
      <c r="C462" s="168"/>
      <c r="D462" s="168"/>
      <c r="E462" s="168"/>
      <c r="G462" s="170"/>
      <c r="H462" s="170"/>
      <c r="M462" s="171"/>
    </row>
    <row r="463" spans="1:13" ht="15.75" customHeight="1">
      <c r="A463" s="168"/>
      <c r="B463" s="169"/>
      <c r="C463" s="168"/>
      <c r="D463" s="168"/>
      <c r="E463" s="168"/>
      <c r="G463" s="170"/>
      <c r="H463" s="170"/>
      <c r="M463" s="171"/>
    </row>
    <row r="464" spans="1:13" ht="15.75" customHeight="1">
      <c r="A464" s="168"/>
      <c r="B464" s="169"/>
      <c r="C464" s="168"/>
      <c r="D464" s="168"/>
      <c r="E464" s="168"/>
      <c r="G464" s="170"/>
      <c r="H464" s="170"/>
      <c r="M464" s="171"/>
    </row>
    <row r="465" spans="1:13" ht="15.75" customHeight="1">
      <c r="A465" s="168"/>
      <c r="B465" s="169"/>
      <c r="C465" s="168"/>
      <c r="D465" s="168"/>
      <c r="E465" s="168"/>
      <c r="G465" s="170"/>
      <c r="H465" s="170"/>
      <c r="M465" s="171"/>
    </row>
    <row r="466" spans="1:13" ht="15.75" customHeight="1">
      <c r="A466" s="168"/>
      <c r="B466" s="169"/>
      <c r="C466" s="168"/>
      <c r="D466" s="168"/>
      <c r="E466" s="168"/>
      <c r="G466" s="170"/>
      <c r="H466" s="170"/>
      <c r="M466" s="171"/>
    </row>
    <row r="467" spans="1:13" ht="15.75" customHeight="1">
      <c r="A467" s="168"/>
      <c r="B467" s="169"/>
      <c r="C467" s="168"/>
      <c r="D467" s="168"/>
      <c r="E467" s="168"/>
      <c r="G467" s="170"/>
      <c r="H467" s="170"/>
      <c r="M467" s="171"/>
    </row>
    <row r="468" spans="1:13" ht="15.75" customHeight="1">
      <c r="A468" s="168"/>
      <c r="B468" s="169"/>
      <c r="C468" s="168"/>
      <c r="D468" s="168"/>
      <c r="E468" s="168"/>
      <c r="G468" s="170"/>
      <c r="H468" s="170"/>
      <c r="M468" s="171"/>
    </row>
    <row r="469" spans="1:13" ht="15.75" customHeight="1">
      <c r="A469" s="168"/>
      <c r="B469" s="169"/>
      <c r="C469" s="168"/>
      <c r="D469" s="168"/>
      <c r="E469" s="168"/>
      <c r="G469" s="170"/>
      <c r="H469" s="170"/>
      <c r="M469" s="171"/>
    </row>
    <row r="470" spans="1:13" ht="15.75" customHeight="1">
      <c r="A470" s="168"/>
      <c r="B470" s="169"/>
      <c r="C470" s="168"/>
      <c r="D470" s="168"/>
      <c r="E470" s="168"/>
      <c r="G470" s="170"/>
      <c r="H470" s="170"/>
      <c r="M470" s="171"/>
    </row>
    <row r="471" spans="1:13" ht="15.75" customHeight="1">
      <c r="A471" s="168"/>
      <c r="B471" s="169"/>
      <c r="C471" s="168"/>
      <c r="D471" s="168"/>
      <c r="E471" s="168"/>
      <c r="G471" s="170"/>
      <c r="H471" s="170"/>
      <c r="M471" s="171"/>
    </row>
    <row r="472" spans="1:13" ht="15.75" customHeight="1">
      <c r="A472" s="168"/>
      <c r="B472" s="169"/>
      <c r="C472" s="168"/>
      <c r="D472" s="168"/>
      <c r="E472" s="168"/>
      <c r="G472" s="170"/>
      <c r="H472" s="170"/>
      <c r="M472" s="171"/>
    </row>
    <row r="473" spans="1:13" ht="15.75" customHeight="1">
      <c r="A473" s="168"/>
      <c r="B473" s="169"/>
      <c r="C473" s="168"/>
      <c r="D473" s="168"/>
      <c r="E473" s="168"/>
      <c r="G473" s="170"/>
      <c r="H473" s="170"/>
      <c r="M473" s="171"/>
    </row>
    <row r="474" spans="1:13" ht="15.75" customHeight="1">
      <c r="A474" s="168"/>
      <c r="B474" s="169"/>
      <c r="C474" s="168"/>
      <c r="D474" s="168"/>
      <c r="E474" s="168"/>
      <c r="G474" s="170"/>
      <c r="H474" s="170"/>
      <c r="M474" s="171"/>
    </row>
    <row r="475" spans="1:13" ht="15.75" customHeight="1">
      <c r="A475" s="168"/>
      <c r="B475" s="169"/>
      <c r="C475" s="168"/>
      <c r="D475" s="168"/>
      <c r="E475" s="168"/>
      <c r="G475" s="170"/>
      <c r="H475" s="170"/>
      <c r="M475" s="171"/>
    </row>
    <row r="476" spans="1:13" ht="15.75" customHeight="1">
      <c r="A476" s="168"/>
      <c r="B476" s="169"/>
      <c r="C476" s="168"/>
      <c r="D476" s="168"/>
      <c r="E476" s="168"/>
      <c r="G476" s="170"/>
      <c r="H476" s="170"/>
      <c r="M476" s="171"/>
    </row>
    <row r="477" spans="1:13" ht="15.75" customHeight="1">
      <c r="A477" s="168"/>
      <c r="B477" s="169"/>
      <c r="C477" s="168"/>
      <c r="D477" s="168"/>
      <c r="E477" s="168"/>
      <c r="G477" s="170"/>
      <c r="H477" s="170"/>
      <c r="M477" s="171"/>
    </row>
    <row r="478" spans="1:13" ht="15.75" customHeight="1">
      <c r="A478" s="168"/>
      <c r="B478" s="169"/>
      <c r="C478" s="168"/>
      <c r="D478" s="168"/>
      <c r="E478" s="168"/>
      <c r="G478" s="170"/>
      <c r="H478" s="170"/>
      <c r="M478" s="171"/>
    </row>
    <row r="479" spans="1:13" ht="15.75" customHeight="1">
      <c r="A479" s="168"/>
      <c r="B479" s="169"/>
      <c r="C479" s="168"/>
      <c r="D479" s="168"/>
      <c r="E479" s="168"/>
      <c r="G479" s="170"/>
      <c r="H479" s="170"/>
      <c r="M479" s="171"/>
    </row>
    <row r="480" spans="1:13" ht="15.75" customHeight="1">
      <c r="A480" s="168"/>
      <c r="B480" s="169"/>
      <c r="C480" s="168"/>
      <c r="D480" s="168"/>
      <c r="E480" s="168"/>
      <c r="G480" s="170"/>
      <c r="H480" s="170"/>
      <c r="M480" s="171"/>
    </row>
    <row r="481" spans="1:13" ht="15.75" customHeight="1">
      <c r="A481" s="168"/>
      <c r="B481" s="169"/>
      <c r="C481" s="168"/>
      <c r="D481" s="168"/>
      <c r="E481" s="168"/>
      <c r="G481" s="170"/>
      <c r="H481" s="170"/>
      <c r="M481" s="171"/>
    </row>
    <row r="482" spans="1:13" ht="15.75" customHeight="1">
      <c r="A482" s="168"/>
      <c r="B482" s="169"/>
      <c r="C482" s="168"/>
      <c r="D482" s="168"/>
      <c r="E482" s="168"/>
      <c r="G482" s="170"/>
      <c r="H482" s="170"/>
      <c r="M482" s="171"/>
    </row>
    <row r="483" spans="1:13" ht="15.75" customHeight="1">
      <c r="A483" s="168"/>
      <c r="B483" s="169"/>
      <c r="C483" s="168"/>
      <c r="D483" s="168"/>
      <c r="E483" s="168"/>
      <c r="G483" s="170"/>
      <c r="H483" s="170"/>
      <c r="M483" s="171"/>
    </row>
    <row r="484" spans="1:13" ht="15.75" customHeight="1">
      <c r="A484" s="168"/>
      <c r="B484" s="169"/>
      <c r="C484" s="168"/>
      <c r="D484" s="168"/>
      <c r="E484" s="168"/>
      <c r="G484" s="170"/>
      <c r="H484" s="170"/>
      <c r="M484" s="171"/>
    </row>
    <row r="485" spans="1:13" ht="15.75" customHeight="1">
      <c r="A485" s="168"/>
      <c r="B485" s="169"/>
      <c r="C485" s="168"/>
      <c r="D485" s="168"/>
      <c r="E485" s="168"/>
      <c r="G485" s="170"/>
      <c r="H485" s="170"/>
      <c r="M485" s="171"/>
    </row>
    <row r="486" spans="1:13" ht="15.75" customHeight="1">
      <c r="A486" s="168"/>
      <c r="B486" s="169"/>
      <c r="C486" s="168"/>
      <c r="D486" s="168"/>
      <c r="E486" s="168"/>
      <c r="G486" s="170"/>
      <c r="H486" s="170"/>
      <c r="M486" s="171"/>
    </row>
    <row r="487" spans="1:13" ht="15.75" customHeight="1">
      <c r="A487" s="168"/>
      <c r="B487" s="169"/>
      <c r="C487" s="168"/>
      <c r="D487" s="168"/>
      <c r="E487" s="168"/>
      <c r="G487" s="170"/>
      <c r="H487" s="170"/>
      <c r="M487" s="171"/>
    </row>
    <row r="488" spans="1:13" ht="15.75" customHeight="1">
      <c r="A488" s="168"/>
      <c r="B488" s="169"/>
      <c r="C488" s="168"/>
      <c r="D488" s="168"/>
      <c r="E488" s="168"/>
      <c r="G488" s="170"/>
      <c r="H488" s="170"/>
      <c r="M488" s="171"/>
    </row>
    <row r="489" spans="1:13" ht="15.75" customHeight="1">
      <c r="A489" s="168"/>
      <c r="B489" s="169"/>
      <c r="C489" s="168"/>
      <c r="D489" s="168"/>
      <c r="E489" s="168"/>
      <c r="G489" s="170"/>
      <c r="H489" s="170"/>
      <c r="M489" s="171"/>
    </row>
    <row r="490" spans="1:13" ht="15.75" customHeight="1">
      <c r="A490" s="168"/>
      <c r="B490" s="169"/>
      <c r="C490" s="168"/>
      <c r="D490" s="168"/>
      <c r="E490" s="168"/>
      <c r="G490" s="170"/>
      <c r="H490" s="170"/>
      <c r="M490" s="171"/>
    </row>
    <row r="491" spans="1:13" ht="15.75" customHeight="1">
      <c r="A491" s="168"/>
      <c r="B491" s="169"/>
      <c r="C491" s="168"/>
      <c r="D491" s="168"/>
      <c r="E491" s="168"/>
      <c r="G491" s="170"/>
      <c r="H491" s="170"/>
      <c r="M491" s="171"/>
    </row>
    <row r="492" spans="1:13" ht="15.75" customHeight="1">
      <c r="A492" s="168"/>
      <c r="B492" s="169"/>
      <c r="C492" s="168"/>
      <c r="D492" s="168"/>
      <c r="E492" s="168"/>
      <c r="G492" s="170"/>
      <c r="H492" s="170"/>
      <c r="M492" s="171"/>
    </row>
    <row r="493" spans="1:13" ht="15.75" customHeight="1">
      <c r="A493" s="168"/>
      <c r="B493" s="169"/>
      <c r="C493" s="168"/>
      <c r="D493" s="168"/>
      <c r="E493" s="168"/>
      <c r="G493" s="170"/>
      <c r="H493" s="170"/>
      <c r="M493" s="171"/>
    </row>
    <row r="494" spans="1:13" ht="15.75" customHeight="1">
      <c r="A494" s="168"/>
      <c r="B494" s="169"/>
      <c r="C494" s="168"/>
      <c r="D494" s="168"/>
      <c r="E494" s="168"/>
      <c r="G494" s="170"/>
      <c r="H494" s="170"/>
      <c r="M494" s="171"/>
    </row>
    <row r="495" spans="1:13" ht="15.75" customHeight="1">
      <c r="A495" s="168"/>
      <c r="B495" s="169"/>
      <c r="C495" s="168"/>
      <c r="D495" s="168"/>
      <c r="E495" s="168"/>
      <c r="G495" s="170"/>
      <c r="H495" s="170"/>
      <c r="M495" s="171"/>
    </row>
    <row r="496" spans="1:13" ht="15.75" customHeight="1">
      <c r="A496" s="168"/>
      <c r="B496" s="169"/>
      <c r="C496" s="168"/>
      <c r="D496" s="168"/>
      <c r="E496" s="168"/>
      <c r="G496" s="170"/>
      <c r="H496" s="170"/>
      <c r="M496" s="171"/>
    </row>
    <row r="497" spans="1:13" ht="15.75" customHeight="1">
      <c r="A497" s="168"/>
      <c r="B497" s="169"/>
      <c r="C497" s="168"/>
      <c r="D497" s="168"/>
      <c r="E497" s="168"/>
      <c r="G497" s="170"/>
      <c r="H497" s="170"/>
      <c r="M497" s="171"/>
    </row>
    <row r="498" spans="1:13" ht="15.75" customHeight="1">
      <c r="A498" s="168"/>
      <c r="B498" s="169"/>
      <c r="C498" s="168"/>
      <c r="D498" s="168"/>
      <c r="E498" s="168"/>
      <c r="G498" s="170"/>
      <c r="H498" s="170"/>
      <c r="M498" s="171"/>
    </row>
    <row r="499" spans="1:13" ht="15.75" customHeight="1">
      <c r="A499" s="168"/>
      <c r="B499" s="169"/>
      <c r="C499" s="168"/>
      <c r="D499" s="168"/>
      <c r="E499" s="168"/>
      <c r="G499" s="170"/>
      <c r="H499" s="170"/>
      <c r="M499" s="171"/>
    </row>
    <row r="500" spans="1:13" ht="15.75" customHeight="1">
      <c r="A500" s="168"/>
      <c r="B500" s="169"/>
      <c r="C500" s="168"/>
      <c r="D500" s="168"/>
      <c r="E500" s="168"/>
      <c r="G500" s="170"/>
      <c r="H500" s="170"/>
      <c r="M500" s="171"/>
    </row>
    <row r="501" spans="1:13" ht="15.75" customHeight="1">
      <c r="A501" s="168"/>
      <c r="B501" s="169"/>
      <c r="C501" s="168"/>
      <c r="D501" s="168"/>
      <c r="E501" s="168"/>
      <c r="G501" s="170"/>
      <c r="H501" s="170"/>
      <c r="M501" s="171"/>
    </row>
    <row r="502" spans="1:13" ht="15.75" customHeight="1">
      <c r="A502" s="168"/>
      <c r="B502" s="169"/>
      <c r="C502" s="168"/>
      <c r="D502" s="168"/>
      <c r="E502" s="168"/>
      <c r="G502" s="170"/>
      <c r="H502" s="170"/>
      <c r="M502" s="171"/>
    </row>
    <row r="503" spans="1:13" ht="15.75" customHeight="1">
      <c r="A503" s="168"/>
      <c r="B503" s="169"/>
      <c r="C503" s="168"/>
      <c r="D503" s="168"/>
      <c r="E503" s="168"/>
      <c r="G503" s="170"/>
      <c r="H503" s="170"/>
      <c r="M503" s="171"/>
    </row>
    <row r="504" spans="1:13" ht="15.75" customHeight="1">
      <c r="A504" s="168"/>
      <c r="B504" s="169"/>
      <c r="C504" s="168"/>
      <c r="D504" s="168"/>
      <c r="E504" s="168"/>
      <c r="G504" s="170"/>
      <c r="H504" s="170"/>
      <c r="M504" s="171"/>
    </row>
    <row r="505" spans="1:13" ht="15.75" customHeight="1">
      <c r="A505" s="168"/>
      <c r="B505" s="169"/>
      <c r="C505" s="168"/>
      <c r="D505" s="168"/>
      <c r="E505" s="168"/>
      <c r="G505" s="170"/>
      <c r="H505" s="170"/>
      <c r="M505" s="171"/>
    </row>
    <row r="506" spans="1:13" ht="15.75" customHeight="1">
      <c r="A506" s="168"/>
      <c r="B506" s="169"/>
      <c r="C506" s="168"/>
      <c r="D506" s="168"/>
      <c r="E506" s="168"/>
      <c r="G506" s="170"/>
      <c r="H506" s="170"/>
      <c r="M506" s="171"/>
    </row>
    <row r="507" spans="1:13" ht="15.75" customHeight="1">
      <c r="A507" s="168"/>
      <c r="B507" s="169"/>
      <c r="C507" s="168"/>
      <c r="D507" s="168"/>
      <c r="E507" s="168"/>
      <c r="G507" s="170"/>
      <c r="H507" s="170"/>
      <c r="M507" s="171"/>
    </row>
    <row r="508" spans="1:13" ht="15.75" customHeight="1">
      <c r="A508" s="168"/>
      <c r="B508" s="169"/>
      <c r="C508" s="168"/>
      <c r="D508" s="168"/>
      <c r="E508" s="168"/>
      <c r="G508" s="170"/>
      <c r="H508" s="170"/>
      <c r="M508" s="171"/>
    </row>
    <row r="509" spans="1:13" ht="15.75" customHeight="1">
      <c r="A509" s="168"/>
      <c r="B509" s="169"/>
      <c r="C509" s="168"/>
      <c r="D509" s="168"/>
      <c r="E509" s="168"/>
      <c r="G509" s="170"/>
      <c r="H509" s="170"/>
      <c r="M509" s="171"/>
    </row>
    <row r="510" spans="1:13" ht="15.75" customHeight="1">
      <c r="A510" s="168"/>
      <c r="B510" s="169"/>
      <c r="C510" s="168"/>
      <c r="D510" s="168"/>
      <c r="E510" s="168"/>
      <c r="G510" s="170"/>
      <c r="H510" s="170"/>
      <c r="M510" s="171"/>
    </row>
    <row r="511" spans="1:13" ht="15.75" customHeight="1">
      <c r="A511" s="168"/>
      <c r="B511" s="169"/>
      <c r="C511" s="168"/>
      <c r="D511" s="168"/>
      <c r="E511" s="168"/>
      <c r="G511" s="170"/>
      <c r="H511" s="170"/>
      <c r="M511" s="171"/>
    </row>
    <row r="512" spans="1:13" ht="15.75" customHeight="1">
      <c r="A512" s="168"/>
      <c r="B512" s="169"/>
      <c r="C512" s="168"/>
      <c r="D512" s="168"/>
      <c r="E512" s="168"/>
      <c r="G512" s="170"/>
      <c r="H512" s="170"/>
      <c r="M512" s="171"/>
    </row>
    <row r="513" spans="1:13" ht="15.75" customHeight="1">
      <c r="A513" s="168"/>
      <c r="B513" s="169"/>
      <c r="C513" s="168"/>
      <c r="D513" s="168"/>
      <c r="E513" s="168"/>
      <c r="G513" s="170"/>
      <c r="H513" s="170"/>
      <c r="M513" s="171"/>
    </row>
    <row r="514" spans="1:13" ht="15.75" customHeight="1">
      <c r="A514" s="168"/>
      <c r="B514" s="169"/>
      <c r="C514" s="168"/>
      <c r="D514" s="168"/>
      <c r="E514" s="168"/>
      <c r="G514" s="170"/>
      <c r="H514" s="170"/>
      <c r="M514" s="171"/>
    </row>
    <row r="515" spans="1:13" ht="15.75" customHeight="1">
      <c r="A515" s="168"/>
      <c r="B515" s="169"/>
      <c r="C515" s="168"/>
      <c r="D515" s="168"/>
      <c r="E515" s="168"/>
      <c r="G515" s="170"/>
      <c r="H515" s="170"/>
      <c r="M515" s="171"/>
    </row>
    <row r="516" spans="1:13" ht="15.75" customHeight="1">
      <c r="A516" s="168"/>
      <c r="B516" s="169"/>
      <c r="C516" s="168"/>
      <c r="D516" s="168"/>
      <c r="E516" s="168"/>
      <c r="G516" s="170"/>
      <c r="H516" s="170"/>
      <c r="M516" s="171"/>
    </row>
    <row r="517" spans="1:13" ht="15.75" customHeight="1">
      <c r="A517" s="168"/>
      <c r="B517" s="169"/>
      <c r="C517" s="168"/>
      <c r="D517" s="168"/>
      <c r="E517" s="168"/>
      <c r="G517" s="170"/>
      <c r="H517" s="170"/>
      <c r="M517" s="171"/>
    </row>
    <row r="518" spans="1:13" ht="15.75" customHeight="1">
      <c r="A518" s="168"/>
      <c r="B518" s="169"/>
      <c r="C518" s="168"/>
      <c r="D518" s="168"/>
      <c r="E518" s="168"/>
      <c r="G518" s="170"/>
      <c r="H518" s="170"/>
      <c r="M518" s="171"/>
    </row>
    <row r="519" spans="1:13" ht="15.75" customHeight="1">
      <c r="A519" s="168"/>
      <c r="B519" s="169"/>
      <c r="C519" s="168"/>
      <c r="D519" s="168"/>
      <c r="E519" s="168"/>
      <c r="G519" s="170"/>
      <c r="H519" s="170"/>
      <c r="M519" s="171"/>
    </row>
    <row r="520" spans="1:13" ht="15.75" customHeight="1">
      <c r="A520" s="168"/>
      <c r="B520" s="169"/>
      <c r="C520" s="168"/>
      <c r="D520" s="168"/>
      <c r="E520" s="168"/>
      <c r="G520" s="170"/>
      <c r="H520" s="170"/>
      <c r="M520" s="171"/>
    </row>
    <row r="521" spans="1:13" ht="15.75" customHeight="1">
      <c r="A521" s="168"/>
      <c r="B521" s="169"/>
      <c r="C521" s="168"/>
      <c r="D521" s="168"/>
      <c r="E521" s="168"/>
      <c r="G521" s="170"/>
      <c r="H521" s="170"/>
      <c r="M521" s="171"/>
    </row>
    <row r="522" spans="1:13" ht="15.75" customHeight="1">
      <c r="A522" s="168"/>
      <c r="B522" s="169"/>
      <c r="C522" s="168"/>
      <c r="D522" s="168"/>
      <c r="E522" s="168"/>
      <c r="G522" s="170"/>
      <c r="H522" s="170"/>
      <c r="M522" s="171"/>
    </row>
    <row r="523" spans="1:13" ht="15.75" customHeight="1">
      <c r="A523" s="168"/>
      <c r="B523" s="169"/>
      <c r="C523" s="168"/>
      <c r="D523" s="168"/>
      <c r="E523" s="168"/>
      <c r="G523" s="170"/>
      <c r="H523" s="170"/>
      <c r="M523" s="171"/>
    </row>
    <row r="524" spans="1:13" ht="15.75" customHeight="1">
      <c r="A524" s="168"/>
      <c r="B524" s="169"/>
      <c r="C524" s="168"/>
      <c r="D524" s="168"/>
      <c r="E524" s="168"/>
      <c r="G524" s="170"/>
      <c r="H524" s="170"/>
      <c r="M524" s="171"/>
    </row>
    <row r="525" spans="1:13" ht="15.75" customHeight="1">
      <c r="A525" s="168"/>
      <c r="B525" s="169"/>
      <c r="C525" s="168"/>
      <c r="D525" s="168"/>
      <c r="E525" s="168"/>
      <c r="G525" s="170"/>
      <c r="H525" s="170"/>
      <c r="M525" s="171"/>
    </row>
    <row r="526" spans="1:13" ht="15.75" customHeight="1">
      <c r="A526" s="168"/>
      <c r="B526" s="169"/>
      <c r="C526" s="168"/>
      <c r="D526" s="168"/>
      <c r="E526" s="168"/>
      <c r="G526" s="170"/>
      <c r="H526" s="170"/>
      <c r="M526" s="171"/>
    </row>
    <row r="527" spans="1:13" ht="15.75" customHeight="1">
      <c r="A527" s="168"/>
      <c r="B527" s="169"/>
      <c r="C527" s="168"/>
      <c r="D527" s="168"/>
      <c r="E527" s="168"/>
      <c r="G527" s="170"/>
      <c r="H527" s="170"/>
      <c r="M527" s="171"/>
    </row>
    <row r="528" spans="1:13" ht="15.75" customHeight="1">
      <c r="A528" s="168"/>
      <c r="B528" s="169"/>
      <c r="C528" s="168"/>
      <c r="D528" s="168"/>
      <c r="E528" s="168"/>
      <c r="G528" s="170"/>
      <c r="H528" s="170"/>
      <c r="M528" s="171"/>
    </row>
    <row r="529" spans="1:13" ht="15.75" customHeight="1">
      <c r="A529" s="168"/>
      <c r="B529" s="169"/>
      <c r="C529" s="168"/>
      <c r="D529" s="168"/>
      <c r="E529" s="168"/>
      <c r="G529" s="170"/>
      <c r="H529" s="170"/>
      <c r="M529" s="171"/>
    </row>
    <row r="530" spans="1:13" ht="15.75" customHeight="1">
      <c r="A530" s="168"/>
      <c r="B530" s="169"/>
      <c r="C530" s="168"/>
      <c r="D530" s="168"/>
      <c r="E530" s="168"/>
      <c r="G530" s="170"/>
      <c r="H530" s="170"/>
      <c r="M530" s="171"/>
    </row>
    <row r="531" spans="1:13" ht="15.75" customHeight="1">
      <c r="A531" s="168"/>
      <c r="B531" s="169"/>
      <c r="C531" s="168"/>
      <c r="D531" s="168"/>
      <c r="E531" s="168"/>
      <c r="G531" s="170"/>
      <c r="H531" s="170"/>
      <c r="M531" s="171"/>
    </row>
    <row r="532" spans="1:13" ht="15.75" customHeight="1">
      <c r="A532" s="168"/>
      <c r="B532" s="169"/>
      <c r="C532" s="168"/>
      <c r="D532" s="168"/>
      <c r="E532" s="168"/>
      <c r="G532" s="170"/>
      <c r="H532" s="170"/>
      <c r="M532" s="171"/>
    </row>
    <row r="533" spans="1:13" ht="15.75" customHeight="1">
      <c r="A533" s="168"/>
      <c r="B533" s="169"/>
      <c r="C533" s="168"/>
      <c r="D533" s="168"/>
      <c r="E533" s="168"/>
      <c r="G533" s="170"/>
      <c r="H533" s="170"/>
      <c r="M533" s="171"/>
    </row>
    <row r="534" spans="1:13" ht="15.75" customHeight="1">
      <c r="A534" s="168"/>
      <c r="B534" s="169"/>
      <c r="C534" s="168"/>
      <c r="D534" s="168"/>
      <c r="E534" s="168"/>
      <c r="G534" s="170"/>
      <c r="H534" s="170"/>
      <c r="M534" s="171"/>
    </row>
    <row r="535" spans="1:13" ht="15.75" customHeight="1">
      <c r="A535" s="168"/>
      <c r="B535" s="169"/>
      <c r="C535" s="168"/>
      <c r="D535" s="168"/>
      <c r="E535" s="168"/>
      <c r="G535" s="170"/>
      <c r="H535" s="170"/>
      <c r="M535" s="171"/>
    </row>
    <row r="536" spans="1:13" ht="15.75" customHeight="1">
      <c r="A536" s="168"/>
      <c r="B536" s="169"/>
      <c r="C536" s="168"/>
      <c r="D536" s="168"/>
      <c r="E536" s="168"/>
      <c r="G536" s="170"/>
      <c r="H536" s="170"/>
      <c r="M536" s="171"/>
    </row>
    <row r="537" spans="1:13" ht="15.75" customHeight="1">
      <c r="A537" s="168"/>
      <c r="B537" s="169"/>
      <c r="C537" s="168"/>
      <c r="D537" s="168"/>
      <c r="E537" s="168"/>
      <c r="G537" s="170"/>
      <c r="H537" s="170"/>
      <c r="M537" s="171"/>
    </row>
    <row r="538" spans="1:13" ht="15.75" customHeight="1">
      <c r="A538" s="168"/>
      <c r="B538" s="169"/>
      <c r="C538" s="168"/>
      <c r="D538" s="168"/>
      <c r="E538" s="168"/>
      <c r="G538" s="170"/>
      <c r="H538" s="170"/>
      <c r="M538" s="171"/>
    </row>
    <row r="539" spans="1:13" ht="15.75" customHeight="1">
      <c r="A539" s="168"/>
      <c r="B539" s="169"/>
      <c r="C539" s="168"/>
      <c r="D539" s="168"/>
      <c r="E539" s="168"/>
      <c r="G539" s="170"/>
      <c r="H539" s="170"/>
      <c r="M539" s="171"/>
    </row>
    <row r="540" spans="1:13" ht="15.75" customHeight="1">
      <c r="A540" s="168"/>
      <c r="B540" s="169"/>
      <c r="C540" s="168"/>
      <c r="D540" s="168"/>
      <c r="E540" s="168"/>
      <c r="G540" s="170"/>
      <c r="H540" s="170"/>
      <c r="M540" s="171"/>
    </row>
    <row r="541" spans="1:13" ht="15.75" customHeight="1">
      <c r="A541" s="168"/>
      <c r="B541" s="169"/>
      <c r="C541" s="168"/>
      <c r="D541" s="168"/>
      <c r="E541" s="168"/>
      <c r="G541" s="170"/>
      <c r="H541" s="170"/>
      <c r="M541" s="171"/>
    </row>
    <row r="542" spans="1:13" ht="15.75" customHeight="1">
      <c r="A542" s="168"/>
      <c r="B542" s="169"/>
      <c r="C542" s="168"/>
      <c r="D542" s="168"/>
      <c r="E542" s="168"/>
      <c r="G542" s="170"/>
      <c r="H542" s="170"/>
      <c r="M542" s="171"/>
    </row>
    <row r="543" spans="1:13" ht="15.75" customHeight="1">
      <c r="A543" s="168"/>
      <c r="B543" s="169"/>
      <c r="C543" s="168"/>
      <c r="D543" s="168"/>
      <c r="E543" s="168"/>
      <c r="G543" s="170"/>
      <c r="H543" s="170"/>
      <c r="M543" s="171"/>
    </row>
    <row r="544" spans="1:13" ht="15.75" customHeight="1">
      <c r="A544" s="168"/>
      <c r="B544" s="169"/>
      <c r="C544" s="168"/>
      <c r="D544" s="168"/>
      <c r="E544" s="168"/>
      <c r="G544" s="170"/>
      <c r="H544" s="170"/>
      <c r="M544" s="171"/>
    </row>
    <row r="545" spans="1:13" ht="15.75" customHeight="1">
      <c r="A545" s="168"/>
      <c r="B545" s="169"/>
      <c r="C545" s="168"/>
      <c r="D545" s="168"/>
      <c r="E545" s="168"/>
      <c r="G545" s="170"/>
      <c r="H545" s="170"/>
      <c r="M545" s="171"/>
    </row>
    <row r="546" spans="1:13" ht="15.75" customHeight="1">
      <c r="A546" s="168"/>
      <c r="B546" s="169"/>
      <c r="C546" s="168"/>
      <c r="D546" s="168"/>
      <c r="E546" s="168"/>
      <c r="G546" s="170"/>
      <c r="H546" s="170"/>
      <c r="M546" s="171"/>
    </row>
    <row r="547" spans="1:13" ht="15.75" customHeight="1">
      <c r="A547" s="168"/>
      <c r="B547" s="169"/>
      <c r="C547" s="168"/>
      <c r="D547" s="168"/>
      <c r="E547" s="168"/>
      <c r="G547" s="170"/>
      <c r="H547" s="170"/>
      <c r="M547" s="171"/>
    </row>
    <row r="548" spans="1:13" ht="15.75" customHeight="1">
      <c r="A548" s="168"/>
      <c r="B548" s="169"/>
      <c r="C548" s="168"/>
      <c r="D548" s="168"/>
      <c r="E548" s="168"/>
      <c r="G548" s="170"/>
      <c r="H548" s="170"/>
      <c r="M548" s="171"/>
    </row>
    <row r="549" spans="1:13" ht="15.75" customHeight="1">
      <c r="A549" s="168"/>
      <c r="B549" s="169"/>
      <c r="C549" s="168"/>
      <c r="D549" s="168"/>
      <c r="E549" s="168"/>
      <c r="G549" s="170"/>
      <c r="H549" s="170"/>
      <c r="M549" s="171"/>
    </row>
    <row r="550" spans="1:13" ht="15.75" customHeight="1">
      <c r="A550" s="168"/>
      <c r="B550" s="169"/>
      <c r="C550" s="168"/>
      <c r="D550" s="168"/>
      <c r="E550" s="168"/>
      <c r="G550" s="170"/>
      <c r="H550" s="170"/>
      <c r="M550" s="171"/>
    </row>
    <row r="551" spans="1:13" ht="15.75" customHeight="1">
      <c r="A551" s="168"/>
      <c r="B551" s="169"/>
      <c r="C551" s="168"/>
      <c r="D551" s="168"/>
      <c r="E551" s="168"/>
      <c r="G551" s="170"/>
      <c r="H551" s="170"/>
      <c r="M551" s="171"/>
    </row>
    <row r="552" spans="1:13" ht="15.75" customHeight="1">
      <c r="A552" s="168"/>
      <c r="B552" s="169"/>
      <c r="C552" s="168"/>
      <c r="D552" s="168"/>
      <c r="E552" s="168"/>
      <c r="G552" s="170"/>
      <c r="H552" s="170"/>
      <c r="M552" s="171"/>
    </row>
    <row r="553" spans="1:13" ht="15.75" customHeight="1">
      <c r="A553" s="168"/>
      <c r="B553" s="169"/>
      <c r="C553" s="168"/>
      <c r="D553" s="168"/>
      <c r="E553" s="168"/>
      <c r="G553" s="170"/>
      <c r="H553" s="170"/>
      <c r="M553" s="171"/>
    </row>
    <row r="554" spans="1:13" ht="15.75" customHeight="1">
      <c r="A554" s="168"/>
      <c r="B554" s="169"/>
      <c r="C554" s="168"/>
      <c r="D554" s="168"/>
      <c r="E554" s="168"/>
      <c r="G554" s="170"/>
      <c r="H554" s="170"/>
      <c r="M554" s="171"/>
    </row>
    <row r="555" spans="1:13" ht="15.75" customHeight="1">
      <c r="A555" s="168"/>
      <c r="B555" s="169"/>
      <c r="C555" s="168"/>
      <c r="D555" s="168"/>
      <c r="E555" s="168"/>
      <c r="G555" s="170"/>
      <c r="H555" s="170"/>
      <c r="M555" s="171"/>
    </row>
    <row r="556" spans="1:13" ht="15.75" customHeight="1">
      <c r="A556" s="168"/>
      <c r="B556" s="169"/>
      <c r="C556" s="168"/>
      <c r="D556" s="168"/>
      <c r="E556" s="168"/>
      <c r="G556" s="170"/>
      <c r="H556" s="170"/>
      <c r="M556" s="171"/>
    </row>
    <row r="557" spans="1:13" ht="15.75" customHeight="1">
      <c r="A557" s="168"/>
      <c r="B557" s="169"/>
      <c r="C557" s="168"/>
      <c r="D557" s="168"/>
      <c r="E557" s="168"/>
      <c r="G557" s="170"/>
      <c r="H557" s="170"/>
      <c r="M557" s="171"/>
    </row>
    <row r="558" spans="1:13" ht="15.75" customHeight="1">
      <c r="A558" s="168"/>
      <c r="B558" s="169"/>
      <c r="C558" s="168"/>
      <c r="D558" s="168"/>
      <c r="E558" s="168"/>
      <c r="G558" s="170"/>
      <c r="H558" s="170"/>
      <c r="M558" s="171"/>
    </row>
    <row r="559" spans="1:13" ht="15.75" customHeight="1">
      <c r="A559" s="168"/>
      <c r="B559" s="169"/>
      <c r="C559" s="168"/>
      <c r="D559" s="168"/>
      <c r="E559" s="168"/>
      <c r="G559" s="170"/>
      <c r="H559" s="170"/>
      <c r="M559" s="171"/>
    </row>
    <row r="560" spans="1:13" ht="15.75" customHeight="1">
      <c r="A560" s="168"/>
      <c r="B560" s="169"/>
      <c r="C560" s="168"/>
      <c r="D560" s="168"/>
      <c r="E560" s="168"/>
      <c r="G560" s="170"/>
      <c r="H560" s="170"/>
      <c r="M560" s="171"/>
    </row>
    <row r="561" spans="1:13" ht="15.75" customHeight="1">
      <c r="A561" s="168"/>
      <c r="B561" s="169"/>
      <c r="C561" s="168"/>
      <c r="D561" s="168"/>
      <c r="E561" s="168"/>
      <c r="G561" s="170"/>
      <c r="H561" s="170"/>
      <c r="M561" s="171"/>
    </row>
    <row r="562" spans="1:13" ht="15.75" customHeight="1">
      <c r="A562" s="168"/>
      <c r="B562" s="169"/>
      <c r="C562" s="168"/>
      <c r="D562" s="168"/>
      <c r="E562" s="168"/>
      <c r="G562" s="170"/>
      <c r="H562" s="170"/>
      <c r="M562" s="171"/>
    </row>
    <row r="563" spans="1:13" ht="15.75" customHeight="1">
      <c r="A563" s="168"/>
      <c r="B563" s="169"/>
      <c r="C563" s="168"/>
      <c r="D563" s="168"/>
      <c r="E563" s="168"/>
      <c r="G563" s="170"/>
      <c r="H563" s="170"/>
      <c r="M563" s="171"/>
    </row>
    <row r="564" spans="1:13" ht="15.75" customHeight="1">
      <c r="A564" s="168"/>
      <c r="B564" s="169"/>
      <c r="C564" s="168"/>
      <c r="D564" s="168"/>
      <c r="E564" s="168"/>
      <c r="G564" s="170"/>
      <c r="H564" s="170"/>
      <c r="M564" s="171"/>
    </row>
    <row r="565" spans="1:13" ht="15.75" customHeight="1">
      <c r="A565" s="168"/>
      <c r="B565" s="169"/>
      <c r="C565" s="168"/>
      <c r="D565" s="168"/>
      <c r="E565" s="168"/>
      <c r="G565" s="170"/>
      <c r="H565" s="170"/>
      <c r="M565" s="171"/>
    </row>
    <row r="566" spans="1:13" ht="15.75" customHeight="1">
      <c r="A566" s="168"/>
      <c r="B566" s="169"/>
      <c r="C566" s="168"/>
      <c r="D566" s="168"/>
      <c r="E566" s="168"/>
      <c r="G566" s="170"/>
      <c r="H566" s="170"/>
      <c r="M566" s="171"/>
    </row>
    <row r="567" spans="1:13" ht="15.75" customHeight="1">
      <c r="A567" s="168"/>
      <c r="B567" s="169"/>
      <c r="C567" s="168"/>
      <c r="D567" s="168"/>
      <c r="E567" s="168"/>
      <c r="G567" s="170"/>
      <c r="H567" s="170"/>
      <c r="M567" s="171"/>
    </row>
    <row r="568" spans="1:13" ht="15.75" customHeight="1">
      <c r="A568" s="168"/>
      <c r="B568" s="169"/>
      <c r="C568" s="168"/>
      <c r="D568" s="168"/>
      <c r="E568" s="168"/>
      <c r="G568" s="170"/>
      <c r="H568" s="170"/>
      <c r="M568" s="171"/>
    </row>
    <row r="569" spans="1:13" ht="15.75" customHeight="1">
      <c r="A569" s="168"/>
      <c r="B569" s="169"/>
      <c r="C569" s="168"/>
      <c r="D569" s="168"/>
      <c r="E569" s="168"/>
      <c r="G569" s="170"/>
      <c r="H569" s="170"/>
      <c r="M569" s="171"/>
    </row>
    <row r="570" spans="1:13" ht="15.75" customHeight="1">
      <c r="A570" s="168"/>
      <c r="B570" s="169"/>
      <c r="C570" s="168"/>
      <c r="D570" s="168"/>
      <c r="E570" s="168"/>
      <c r="G570" s="170"/>
      <c r="H570" s="170"/>
      <c r="M570" s="171"/>
    </row>
    <row r="571" spans="1:13" ht="15.75" customHeight="1">
      <c r="A571" s="168"/>
      <c r="B571" s="169"/>
      <c r="C571" s="168"/>
      <c r="D571" s="168"/>
      <c r="E571" s="168"/>
      <c r="G571" s="170"/>
      <c r="H571" s="170"/>
      <c r="M571" s="171"/>
    </row>
    <row r="572" spans="1:13" ht="15.75" customHeight="1">
      <c r="A572" s="168"/>
      <c r="B572" s="169"/>
      <c r="C572" s="168"/>
      <c r="D572" s="168"/>
      <c r="E572" s="168"/>
      <c r="G572" s="170"/>
      <c r="H572" s="170"/>
      <c r="M572" s="171"/>
    </row>
    <row r="573" spans="1:13" ht="15.75" customHeight="1">
      <c r="A573" s="168"/>
      <c r="B573" s="169"/>
      <c r="C573" s="168"/>
      <c r="D573" s="168"/>
      <c r="E573" s="168"/>
      <c r="G573" s="170"/>
      <c r="H573" s="170"/>
      <c r="M573" s="171"/>
    </row>
    <row r="574" spans="1:13" ht="15.75" customHeight="1">
      <c r="A574" s="168"/>
      <c r="B574" s="169"/>
      <c r="C574" s="168"/>
      <c r="D574" s="168"/>
      <c r="E574" s="168"/>
      <c r="G574" s="170"/>
      <c r="H574" s="170"/>
      <c r="M574" s="171"/>
    </row>
    <row r="575" spans="1:13" ht="15.75" customHeight="1">
      <c r="A575" s="168"/>
      <c r="B575" s="169"/>
      <c r="C575" s="168"/>
      <c r="D575" s="168"/>
      <c r="E575" s="168"/>
      <c r="G575" s="170"/>
      <c r="H575" s="170"/>
      <c r="M575" s="171"/>
    </row>
    <row r="576" spans="1:13" ht="15.75" customHeight="1">
      <c r="A576" s="168"/>
      <c r="B576" s="169"/>
      <c r="C576" s="168"/>
      <c r="D576" s="168"/>
      <c r="E576" s="168"/>
      <c r="G576" s="170"/>
      <c r="H576" s="170"/>
      <c r="M576" s="171"/>
    </row>
    <row r="577" spans="1:13" ht="15.75" customHeight="1">
      <c r="A577" s="168"/>
      <c r="B577" s="169"/>
      <c r="C577" s="168"/>
      <c r="D577" s="168"/>
      <c r="E577" s="168"/>
      <c r="G577" s="170"/>
      <c r="H577" s="170"/>
      <c r="M577" s="171"/>
    </row>
    <row r="578" spans="1:13" ht="15.75" customHeight="1">
      <c r="A578" s="168"/>
      <c r="B578" s="169"/>
      <c r="C578" s="168"/>
      <c r="D578" s="168"/>
      <c r="E578" s="168"/>
      <c r="G578" s="170"/>
      <c r="H578" s="170"/>
      <c r="M578" s="171"/>
    </row>
    <row r="579" spans="1:13" ht="15.75" customHeight="1">
      <c r="A579" s="168"/>
      <c r="B579" s="169"/>
      <c r="C579" s="168"/>
      <c r="D579" s="168"/>
      <c r="E579" s="168"/>
      <c r="G579" s="170"/>
      <c r="H579" s="170"/>
      <c r="M579" s="171"/>
    </row>
    <row r="580" spans="1:13" ht="15.75" customHeight="1">
      <c r="A580" s="168"/>
      <c r="B580" s="169"/>
      <c r="C580" s="168"/>
      <c r="D580" s="168"/>
      <c r="E580" s="168"/>
      <c r="G580" s="170"/>
      <c r="H580" s="170"/>
      <c r="M580" s="171"/>
    </row>
    <row r="581" spans="1:13" ht="15.75" customHeight="1">
      <c r="A581" s="168"/>
      <c r="B581" s="169"/>
      <c r="C581" s="168"/>
      <c r="D581" s="168"/>
      <c r="E581" s="168"/>
      <c r="G581" s="170"/>
      <c r="H581" s="170"/>
      <c r="M581" s="171"/>
    </row>
    <row r="582" spans="1:13" ht="15.75" customHeight="1">
      <c r="A582" s="168"/>
      <c r="B582" s="169"/>
      <c r="C582" s="168"/>
      <c r="D582" s="168"/>
      <c r="E582" s="168"/>
      <c r="G582" s="170"/>
      <c r="H582" s="170"/>
      <c r="M582" s="171"/>
    </row>
    <row r="583" spans="1:13" ht="15.75" customHeight="1">
      <c r="A583" s="168"/>
      <c r="B583" s="169"/>
      <c r="C583" s="168"/>
      <c r="D583" s="168"/>
      <c r="E583" s="168"/>
      <c r="G583" s="170"/>
      <c r="H583" s="170"/>
      <c r="M583" s="171"/>
    </row>
    <row r="584" spans="1:13" ht="15.75" customHeight="1">
      <c r="A584" s="168"/>
      <c r="B584" s="169"/>
      <c r="C584" s="168"/>
      <c r="D584" s="168"/>
      <c r="E584" s="168"/>
      <c r="G584" s="170"/>
      <c r="H584" s="170"/>
      <c r="M584" s="171"/>
    </row>
    <row r="585" spans="1:13" ht="15.75" customHeight="1">
      <c r="A585" s="168"/>
      <c r="B585" s="169"/>
      <c r="C585" s="168"/>
      <c r="D585" s="168"/>
      <c r="E585" s="168"/>
      <c r="G585" s="170"/>
      <c r="H585" s="170"/>
      <c r="M585" s="171"/>
    </row>
    <row r="586" spans="1:13" ht="15.75" customHeight="1">
      <c r="A586" s="168"/>
      <c r="B586" s="169"/>
      <c r="C586" s="168"/>
      <c r="D586" s="168"/>
      <c r="E586" s="168"/>
      <c r="G586" s="170"/>
      <c r="H586" s="170"/>
      <c r="M586" s="171"/>
    </row>
    <row r="587" spans="1:13" ht="15.75" customHeight="1">
      <c r="A587" s="168"/>
      <c r="B587" s="169"/>
      <c r="C587" s="168"/>
      <c r="D587" s="168"/>
      <c r="E587" s="168"/>
      <c r="G587" s="170"/>
      <c r="H587" s="170"/>
      <c r="M587" s="171"/>
    </row>
    <row r="588" spans="1:13" ht="15.75" customHeight="1">
      <c r="A588" s="168"/>
      <c r="B588" s="169"/>
      <c r="C588" s="168"/>
      <c r="D588" s="168"/>
      <c r="E588" s="168"/>
      <c r="G588" s="170"/>
      <c r="H588" s="170"/>
      <c r="M588" s="171"/>
    </row>
    <row r="589" spans="1:13" ht="15.75" customHeight="1">
      <c r="A589" s="168"/>
      <c r="B589" s="169"/>
      <c r="C589" s="168"/>
      <c r="D589" s="168"/>
      <c r="E589" s="168"/>
      <c r="G589" s="170"/>
      <c r="H589" s="170"/>
      <c r="M589" s="171"/>
    </row>
    <row r="590" spans="1:13" ht="15.75" customHeight="1">
      <c r="A590" s="168"/>
      <c r="B590" s="169"/>
      <c r="C590" s="168"/>
      <c r="D590" s="168"/>
      <c r="E590" s="168"/>
      <c r="G590" s="170"/>
      <c r="H590" s="170"/>
      <c r="M590" s="171"/>
    </row>
    <row r="591" spans="1:13" ht="15.75" customHeight="1">
      <c r="A591" s="168"/>
      <c r="B591" s="169"/>
      <c r="C591" s="168"/>
      <c r="D591" s="168"/>
      <c r="E591" s="168"/>
      <c r="G591" s="170"/>
      <c r="H591" s="170"/>
      <c r="M591" s="171"/>
    </row>
    <row r="592" spans="1:13" ht="15.75" customHeight="1">
      <c r="A592" s="168"/>
      <c r="B592" s="169"/>
      <c r="C592" s="168"/>
      <c r="D592" s="168"/>
      <c r="E592" s="168"/>
      <c r="G592" s="170"/>
      <c r="H592" s="170"/>
      <c r="M592" s="171"/>
    </row>
    <row r="593" spans="1:13" ht="15.75" customHeight="1">
      <c r="A593" s="168"/>
      <c r="B593" s="169"/>
      <c r="C593" s="168"/>
      <c r="D593" s="168"/>
      <c r="E593" s="168"/>
      <c r="G593" s="170"/>
      <c r="H593" s="170"/>
      <c r="M593" s="171"/>
    </row>
    <row r="594" spans="1:13" ht="15.75" customHeight="1">
      <c r="A594" s="168"/>
      <c r="B594" s="169"/>
      <c r="C594" s="168"/>
      <c r="D594" s="168"/>
      <c r="E594" s="168"/>
      <c r="G594" s="170"/>
      <c r="H594" s="170"/>
      <c r="M594" s="171"/>
    </row>
    <row r="595" spans="1:13" ht="15.75" customHeight="1">
      <c r="A595" s="168"/>
      <c r="B595" s="169"/>
      <c r="C595" s="168"/>
      <c r="D595" s="168"/>
      <c r="E595" s="168"/>
      <c r="G595" s="170"/>
      <c r="H595" s="170"/>
      <c r="M595" s="171"/>
    </row>
    <row r="596" spans="1:13" ht="15.75" customHeight="1">
      <c r="A596" s="168"/>
      <c r="B596" s="169"/>
      <c r="C596" s="168"/>
      <c r="D596" s="168"/>
      <c r="E596" s="168"/>
      <c r="G596" s="170"/>
      <c r="H596" s="170"/>
      <c r="M596" s="171"/>
    </row>
    <row r="597" spans="1:13" ht="15.75" customHeight="1">
      <c r="A597" s="168"/>
      <c r="B597" s="169"/>
      <c r="C597" s="168"/>
      <c r="D597" s="168"/>
      <c r="E597" s="168"/>
      <c r="G597" s="170"/>
      <c r="H597" s="170"/>
      <c r="M597" s="171"/>
    </row>
    <row r="598" spans="1:13" ht="15.75" customHeight="1">
      <c r="A598" s="168"/>
      <c r="B598" s="169"/>
      <c r="C598" s="168"/>
      <c r="D598" s="168"/>
      <c r="E598" s="168"/>
      <c r="G598" s="170"/>
      <c r="H598" s="170"/>
      <c r="M598" s="171"/>
    </row>
    <row r="599" spans="1:13" ht="15.75" customHeight="1">
      <c r="A599" s="168"/>
      <c r="B599" s="169"/>
      <c r="C599" s="168"/>
      <c r="D599" s="168"/>
      <c r="E599" s="168"/>
      <c r="G599" s="170"/>
      <c r="H599" s="170"/>
      <c r="M599" s="171"/>
    </row>
    <row r="600" spans="1:13" ht="15.75" customHeight="1">
      <c r="A600" s="168"/>
      <c r="B600" s="169"/>
      <c r="C600" s="168"/>
      <c r="D600" s="168"/>
      <c r="E600" s="168"/>
      <c r="G600" s="170"/>
      <c r="H600" s="170"/>
      <c r="M600" s="171"/>
    </row>
    <row r="601" spans="1:13" ht="15.75" customHeight="1">
      <c r="A601" s="168"/>
      <c r="B601" s="169"/>
      <c r="C601" s="168"/>
      <c r="D601" s="168"/>
      <c r="E601" s="168"/>
      <c r="G601" s="170"/>
      <c r="H601" s="170"/>
      <c r="M601" s="171"/>
    </row>
    <row r="602" spans="1:13" ht="15.75" customHeight="1">
      <c r="A602" s="168"/>
      <c r="B602" s="169"/>
      <c r="C602" s="168"/>
      <c r="D602" s="168"/>
      <c r="E602" s="168"/>
      <c r="G602" s="170"/>
      <c r="H602" s="170"/>
      <c r="M602" s="171"/>
    </row>
    <row r="603" spans="1:13" ht="15.75" customHeight="1">
      <c r="A603" s="168"/>
      <c r="B603" s="169"/>
      <c r="C603" s="168"/>
      <c r="D603" s="168"/>
      <c r="E603" s="168"/>
      <c r="G603" s="170"/>
      <c r="H603" s="170"/>
      <c r="M603" s="171"/>
    </row>
    <row r="604" spans="1:13" ht="15.75" customHeight="1">
      <c r="A604" s="168"/>
      <c r="B604" s="169"/>
      <c r="C604" s="168"/>
      <c r="D604" s="168"/>
      <c r="E604" s="168"/>
      <c r="G604" s="170"/>
      <c r="H604" s="170"/>
      <c r="M604" s="171"/>
    </row>
    <row r="605" spans="1:13" ht="15.75" customHeight="1">
      <c r="A605" s="168"/>
      <c r="B605" s="169"/>
      <c r="C605" s="168"/>
      <c r="D605" s="168"/>
      <c r="E605" s="168"/>
      <c r="G605" s="170"/>
      <c r="H605" s="170"/>
      <c r="M605" s="171"/>
    </row>
    <row r="606" spans="1:13" ht="15.75" customHeight="1">
      <c r="A606" s="168"/>
      <c r="B606" s="169"/>
      <c r="C606" s="168"/>
      <c r="D606" s="168"/>
      <c r="E606" s="168"/>
      <c r="G606" s="170"/>
      <c r="H606" s="170"/>
      <c r="M606" s="171"/>
    </row>
    <row r="607" spans="1:13" ht="15.75" customHeight="1">
      <c r="A607" s="168"/>
      <c r="B607" s="169"/>
      <c r="C607" s="168"/>
      <c r="D607" s="168"/>
      <c r="E607" s="168"/>
      <c r="G607" s="170"/>
      <c r="H607" s="170"/>
      <c r="M607" s="171"/>
    </row>
    <row r="608" spans="1:13" ht="15.75" customHeight="1">
      <c r="A608" s="168"/>
      <c r="B608" s="169"/>
      <c r="C608" s="168"/>
      <c r="D608" s="168"/>
      <c r="E608" s="168"/>
      <c r="G608" s="170"/>
      <c r="H608" s="170"/>
      <c r="M608" s="171"/>
    </row>
    <row r="609" spans="1:13" ht="15.75" customHeight="1">
      <c r="A609" s="168"/>
      <c r="B609" s="169"/>
      <c r="C609" s="168"/>
      <c r="D609" s="168"/>
      <c r="E609" s="168"/>
      <c r="G609" s="170"/>
      <c r="H609" s="170"/>
      <c r="M609" s="171"/>
    </row>
    <row r="610" spans="1:13" ht="15.75" customHeight="1">
      <c r="A610" s="168"/>
      <c r="B610" s="169"/>
      <c r="C610" s="168"/>
      <c r="D610" s="168"/>
      <c r="E610" s="168"/>
      <c r="G610" s="170"/>
      <c r="H610" s="170"/>
      <c r="M610" s="171"/>
    </row>
    <row r="611" spans="1:13" ht="15.75" customHeight="1">
      <c r="A611" s="168"/>
      <c r="B611" s="169"/>
      <c r="C611" s="168"/>
      <c r="D611" s="168"/>
      <c r="E611" s="168"/>
      <c r="G611" s="170"/>
      <c r="H611" s="170"/>
      <c r="M611" s="171"/>
    </row>
    <row r="612" spans="1:13" ht="15.75" customHeight="1">
      <c r="A612" s="168"/>
      <c r="B612" s="169"/>
      <c r="C612" s="168"/>
      <c r="D612" s="168"/>
      <c r="E612" s="168"/>
      <c r="G612" s="170"/>
      <c r="H612" s="170"/>
      <c r="M612" s="171"/>
    </row>
    <row r="613" spans="1:13" ht="15.75" customHeight="1">
      <c r="A613" s="168"/>
      <c r="B613" s="169"/>
      <c r="C613" s="168"/>
      <c r="D613" s="168"/>
      <c r="E613" s="168"/>
      <c r="G613" s="170"/>
      <c r="H613" s="170"/>
      <c r="M613" s="171"/>
    </row>
    <row r="614" spans="1:13" ht="15.75" customHeight="1">
      <c r="A614" s="168"/>
      <c r="B614" s="169"/>
      <c r="C614" s="168"/>
      <c r="D614" s="168"/>
      <c r="E614" s="168"/>
      <c r="G614" s="170"/>
      <c r="H614" s="170"/>
      <c r="M614" s="171"/>
    </row>
    <row r="615" spans="1:13" ht="15.75" customHeight="1">
      <c r="A615" s="168"/>
      <c r="B615" s="169"/>
      <c r="C615" s="168"/>
      <c r="D615" s="168"/>
      <c r="E615" s="168"/>
      <c r="G615" s="170"/>
      <c r="H615" s="170"/>
      <c r="M615" s="171"/>
    </row>
    <row r="616" spans="1:13" ht="15.75" customHeight="1">
      <c r="A616" s="168"/>
      <c r="B616" s="169"/>
      <c r="C616" s="168"/>
      <c r="D616" s="168"/>
      <c r="E616" s="168"/>
      <c r="G616" s="170"/>
      <c r="H616" s="170"/>
      <c r="M616" s="171"/>
    </row>
    <row r="617" spans="1:13" ht="15.75" customHeight="1">
      <c r="A617" s="168"/>
      <c r="B617" s="169"/>
      <c r="C617" s="168"/>
      <c r="D617" s="168"/>
      <c r="E617" s="168"/>
      <c r="G617" s="170"/>
      <c r="H617" s="170"/>
      <c r="M617" s="171"/>
    </row>
    <row r="618" spans="1:13" ht="15.75" customHeight="1">
      <c r="A618" s="168"/>
      <c r="B618" s="169"/>
      <c r="C618" s="168"/>
      <c r="D618" s="168"/>
      <c r="E618" s="168"/>
      <c r="G618" s="170"/>
      <c r="H618" s="170"/>
      <c r="M618" s="171"/>
    </row>
    <row r="619" spans="1:13" ht="15.75" customHeight="1">
      <c r="A619" s="168"/>
      <c r="B619" s="169"/>
      <c r="C619" s="168"/>
      <c r="D619" s="168"/>
      <c r="E619" s="168"/>
      <c r="G619" s="170"/>
      <c r="H619" s="170"/>
      <c r="M619" s="171"/>
    </row>
    <row r="620" spans="1:13" ht="15.75" customHeight="1">
      <c r="A620" s="168"/>
      <c r="B620" s="169"/>
      <c r="C620" s="168"/>
      <c r="D620" s="168"/>
      <c r="E620" s="168"/>
      <c r="G620" s="170"/>
      <c r="H620" s="170"/>
      <c r="M620" s="171"/>
    </row>
    <row r="621" spans="1:13" ht="15.75" customHeight="1">
      <c r="A621" s="168"/>
      <c r="B621" s="169"/>
      <c r="C621" s="168"/>
      <c r="D621" s="168"/>
      <c r="E621" s="168"/>
      <c r="G621" s="170"/>
      <c r="H621" s="170"/>
      <c r="M621" s="171"/>
    </row>
    <row r="622" spans="1:13" ht="15.75" customHeight="1">
      <c r="A622" s="168"/>
      <c r="B622" s="169"/>
      <c r="C622" s="168"/>
      <c r="D622" s="168"/>
      <c r="E622" s="168"/>
      <c r="G622" s="170"/>
      <c r="H622" s="170"/>
      <c r="M622" s="171"/>
    </row>
    <row r="623" spans="1:13" ht="15.75" customHeight="1">
      <c r="A623" s="168"/>
      <c r="B623" s="169"/>
      <c r="C623" s="168"/>
      <c r="D623" s="168"/>
      <c r="E623" s="168"/>
      <c r="G623" s="170"/>
      <c r="H623" s="170"/>
      <c r="M623" s="171"/>
    </row>
    <row r="624" spans="1:13" ht="15.75" customHeight="1">
      <c r="A624" s="168"/>
      <c r="B624" s="169"/>
      <c r="C624" s="168"/>
      <c r="D624" s="168"/>
      <c r="E624" s="168"/>
      <c r="G624" s="170"/>
      <c r="H624" s="170"/>
      <c r="M624" s="171"/>
    </row>
    <row r="625" spans="1:13" ht="15.75" customHeight="1">
      <c r="A625" s="168"/>
      <c r="B625" s="169"/>
      <c r="C625" s="168"/>
      <c r="D625" s="168"/>
      <c r="E625" s="168"/>
      <c r="G625" s="170"/>
      <c r="H625" s="170"/>
      <c r="M625" s="171"/>
    </row>
    <row r="626" spans="1:13" ht="15.75" customHeight="1">
      <c r="A626" s="168"/>
      <c r="B626" s="169"/>
      <c r="C626" s="168"/>
      <c r="D626" s="168"/>
      <c r="E626" s="168"/>
      <c r="G626" s="170"/>
      <c r="H626" s="170"/>
      <c r="M626" s="171"/>
    </row>
    <row r="627" spans="1:13" ht="15.75" customHeight="1">
      <c r="A627" s="168"/>
      <c r="B627" s="169"/>
      <c r="C627" s="168"/>
      <c r="D627" s="168"/>
      <c r="E627" s="168"/>
      <c r="G627" s="170"/>
      <c r="H627" s="170"/>
      <c r="M627" s="171"/>
    </row>
    <row r="628" spans="1:13" ht="15.75" customHeight="1">
      <c r="A628" s="168"/>
      <c r="B628" s="169"/>
      <c r="C628" s="168"/>
      <c r="D628" s="168"/>
      <c r="E628" s="168"/>
      <c r="G628" s="170"/>
      <c r="H628" s="170"/>
      <c r="M628" s="171"/>
    </row>
    <row r="629" spans="1:13" ht="15.75" customHeight="1">
      <c r="A629" s="168"/>
      <c r="B629" s="169"/>
      <c r="C629" s="168"/>
      <c r="D629" s="168"/>
      <c r="E629" s="168"/>
      <c r="G629" s="170"/>
      <c r="H629" s="170"/>
      <c r="M629" s="171"/>
    </row>
    <row r="630" spans="1:13" ht="15.75" customHeight="1">
      <c r="A630" s="168"/>
      <c r="B630" s="169"/>
      <c r="C630" s="168"/>
      <c r="D630" s="168"/>
      <c r="E630" s="168"/>
      <c r="G630" s="170"/>
      <c r="H630" s="170"/>
      <c r="M630" s="171"/>
    </row>
    <row r="631" spans="1:13" ht="15.75" customHeight="1">
      <c r="A631" s="168"/>
      <c r="B631" s="169"/>
      <c r="C631" s="168"/>
      <c r="D631" s="168"/>
      <c r="E631" s="168"/>
      <c r="G631" s="170"/>
      <c r="H631" s="170"/>
      <c r="M631" s="171"/>
    </row>
    <row r="632" spans="1:13" ht="15.75" customHeight="1">
      <c r="A632" s="168"/>
      <c r="B632" s="169"/>
      <c r="C632" s="168"/>
      <c r="D632" s="168"/>
      <c r="E632" s="168"/>
      <c r="G632" s="170"/>
      <c r="H632" s="170"/>
      <c r="M632" s="171"/>
    </row>
    <row r="633" spans="1:13" ht="15.75" customHeight="1">
      <c r="A633" s="168"/>
      <c r="B633" s="169"/>
      <c r="C633" s="168"/>
      <c r="D633" s="168"/>
      <c r="E633" s="168"/>
      <c r="G633" s="170"/>
      <c r="H633" s="170"/>
      <c r="M633" s="171"/>
    </row>
    <row r="634" spans="1:13" ht="15.75" customHeight="1">
      <c r="A634" s="168"/>
      <c r="B634" s="169"/>
      <c r="C634" s="168"/>
      <c r="D634" s="168"/>
      <c r="E634" s="168"/>
      <c r="G634" s="170"/>
      <c r="H634" s="170"/>
      <c r="M634" s="171"/>
    </row>
    <row r="635" spans="1:13" ht="15.75" customHeight="1">
      <c r="A635" s="168"/>
      <c r="B635" s="169"/>
      <c r="C635" s="168"/>
      <c r="D635" s="168"/>
      <c r="E635" s="168"/>
      <c r="G635" s="170"/>
      <c r="H635" s="170"/>
      <c r="M635" s="171"/>
    </row>
    <row r="636" spans="1:13" ht="15.75" customHeight="1">
      <c r="A636" s="168"/>
      <c r="B636" s="169"/>
      <c r="C636" s="168"/>
      <c r="D636" s="168"/>
      <c r="E636" s="168"/>
      <c r="G636" s="170"/>
      <c r="H636" s="170"/>
      <c r="M636" s="171"/>
    </row>
    <row r="637" spans="1:13" ht="15.75" customHeight="1">
      <c r="A637" s="168"/>
      <c r="B637" s="169"/>
      <c r="C637" s="168"/>
      <c r="D637" s="168"/>
      <c r="E637" s="168"/>
      <c r="G637" s="170"/>
      <c r="H637" s="170"/>
      <c r="M637" s="171"/>
    </row>
    <row r="638" spans="1:13" ht="15.75" customHeight="1">
      <c r="A638" s="168"/>
      <c r="B638" s="169"/>
      <c r="C638" s="168"/>
      <c r="D638" s="168"/>
      <c r="E638" s="168"/>
      <c r="G638" s="170"/>
      <c r="H638" s="170"/>
      <c r="M638" s="171"/>
    </row>
    <row r="639" spans="1:13" ht="15.75" customHeight="1">
      <c r="A639" s="168"/>
      <c r="B639" s="169"/>
      <c r="C639" s="168"/>
      <c r="D639" s="168"/>
      <c r="E639" s="168"/>
      <c r="G639" s="170"/>
      <c r="H639" s="170"/>
      <c r="M639" s="171"/>
    </row>
    <row r="640" spans="1:13" ht="15.75" customHeight="1">
      <c r="A640" s="168"/>
      <c r="B640" s="169"/>
      <c r="C640" s="168"/>
      <c r="D640" s="168"/>
      <c r="E640" s="168"/>
      <c r="G640" s="170"/>
      <c r="H640" s="170"/>
      <c r="M640" s="171"/>
    </row>
    <row r="641" spans="1:13" ht="15.75" customHeight="1">
      <c r="A641" s="168"/>
      <c r="B641" s="169"/>
      <c r="C641" s="168"/>
      <c r="D641" s="168"/>
      <c r="E641" s="168"/>
      <c r="G641" s="170"/>
      <c r="H641" s="170"/>
      <c r="M641" s="171"/>
    </row>
    <row r="642" spans="1:13" ht="15.75" customHeight="1">
      <c r="A642" s="168"/>
      <c r="B642" s="169"/>
      <c r="C642" s="168"/>
      <c r="D642" s="168"/>
      <c r="E642" s="168"/>
      <c r="G642" s="170"/>
      <c r="H642" s="170"/>
      <c r="M642" s="171"/>
    </row>
    <row r="643" spans="1:13" ht="15.75" customHeight="1">
      <c r="A643" s="168"/>
      <c r="B643" s="169"/>
      <c r="C643" s="168"/>
      <c r="D643" s="168"/>
      <c r="E643" s="168"/>
      <c r="G643" s="170"/>
      <c r="H643" s="170"/>
      <c r="M643" s="171"/>
    </row>
    <row r="644" spans="1:13" ht="15.75" customHeight="1">
      <c r="A644" s="168"/>
      <c r="B644" s="169"/>
      <c r="C644" s="168"/>
      <c r="D644" s="168"/>
      <c r="E644" s="168"/>
      <c r="G644" s="170"/>
      <c r="H644" s="170"/>
      <c r="M644" s="171"/>
    </row>
    <row r="645" spans="1:13" ht="15.75" customHeight="1">
      <c r="A645" s="168"/>
      <c r="B645" s="169"/>
      <c r="C645" s="168"/>
      <c r="D645" s="168"/>
      <c r="E645" s="168"/>
      <c r="G645" s="170"/>
      <c r="H645" s="170"/>
      <c r="M645" s="171"/>
    </row>
    <row r="646" spans="1:13" ht="15.75" customHeight="1">
      <c r="A646" s="168"/>
      <c r="B646" s="169"/>
      <c r="C646" s="168"/>
      <c r="D646" s="168"/>
      <c r="E646" s="168"/>
      <c r="G646" s="170"/>
      <c r="H646" s="170"/>
      <c r="M646" s="171"/>
    </row>
    <row r="647" spans="1:13" ht="15.75" customHeight="1">
      <c r="A647" s="168"/>
      <c r="B647" s="169"/>
      <c r="C647" s="168"/>
      <c r="D647" s="168"/>
      <c r="E647" s="168"/>
      <c r="G647" s="170"/>
      <c r="H647" s="170"/>
      <c r="M647" s="171"/>
    </row>
    <row r="648" spans="1:13" ht="15.75" customHeight="1">
      <c r="A648" s="168"/>
      <c r="B648" s="169"/>
      <c r="C648" s="168"/>
      <c r="D648" s="168"/>
      <c r="E648" s="168"/>
      <c r="G648" s="170"/>
      <c r="H648" s="170"/>
      <c r="M648" s="171"/>
    </row>
    <row r="649" spans="1:13" ht="15.75" customHeight="1">
      <c r="A649" s="168"/>
      <c r="B649" s="169"/>
      <c r="C649" s="168"/>
      <c r="D649" s="168"/>
      <c r="E649" s="168"/>
      <c r="G649" s="170"/>
      <c r="H649" s="170"/>
      <c r="M649" s="171"/>
    </row>
    <row r="650" spans="1:13" ht="15.75" customHeight="1">
      <c r="A650" s="168"/>
      <c r="B650" s="169"/>
      <c r="C650" s="168"/>
      <c r="D650" s="168"/>
      <c r="E650" s="168"/>
      <c r="G650" s="170"/>
      <c r="H650" s="170"/>
      <c r="M650" s="171"/>
    </row>
    <row r="651" spans="1:13" ht="15.75" customHeight="1">
      <c r="A651" s="168"/>
      <c r="B651" s="169"/>
      <c r="C651" s="168"/>
      <c r="D651" s="168"/>
      <c r="E651" s="168"/>
      <c r="G651" s="170"/>
      <c r="H651" s="170"/>
      <c r="M651" s="171"/>
    </row>
    <row r="652" spans="1:13" ht="15.75" customHeight="1">
      <c r="A652" s="168"/>
      <c r="B652" s="169"/>
      <c r="C652" s="168"/>
      <c r="D652" s="168"/>
      <c r="E652" s="168"/>
      <c r="G652" s="170"/>
      <c r="H652" s="170"/>
      <c r="M652" s="171"/>
    </row>
    <row r="653" spans="1:13" ht="15.75" customHeight="1">
      <c r="A653" s="168"/>
      <c r="B653" s="169"/>
      <c r="C653" s="168"/>
      <c r="D653" s="168"/>
      <c r="E653" s="168"/>
      <c r="G653" s="170"/>
      <c r="H653" s="170"/>
      <c r="M653" s="171"/>
    </row>
    <row r="654" spans="1:13" ht="15.75" customHeight="1">
      <c r="A654" s="168"/>
      <c r="B654" s="169"/>
      <c r="C654" s="168"/>
      <c r="D654" s="168"/>
      <c r="E654" s="168"/>
      <c r="G654" s="170"/>
      <c r="H654" s="170"/>
      <c r="M654" s="171"/>
    </row>
    <row r="655" spans="1:13" ht="15.75" customHeight="1">
      <c r="A655" s="168"/>
      <c r="B655" s="169"/>
      <c r="C655" s="168"/>
      <c r="D655" s="168"/>
      <c r="E655" s="168"/>
      <c r="G655" s="170"/>
      <c r="H655" s="170"/>
      <c r="M655" s="171"/>
    </row>
    <row r="656" spans="1:13" ht="15.75" customHeight="1">
      <c r="A656" s="168"/>
      <c r="B656" s="169"/>
      <c r="C656" s="168"/>
      <c r="D656" s="168"/>
      <c r="E656" s="168"/>
      <c r="G656" s="170"/>
      <c r="H656" s="170"/>
      <c r="M656" s="171"/>
    </row>
    <row r="657" spans="1:13" ht="15.75" customHeight="1">
      <c r="A657" s="168"/>
      <c r="B657" s="169"/>
      <c r="C657" s="168"/>
      <c r="D657" s="168"/>
      <c r="E657" s="168"/>
      <c r="G657" s="170"/>
      <c r="H657" s="170"/>
      <c r="M657" s="171"/>
    </row>
    <row r="658" spans="1:13" ht="15.75" customHeight="1">
      <c r="A658" s="168"/>
      <c r="B658" s="169"/>
      <c r="C658" s="168"/>
      <c r="D658" s="168"/>
      <c r="E658" s="168"/>
      <c r="G658" s="170"/>
      <c r="H658" s="170"/>
      <c r="M658" s="171"/>
    </row>
    <row r="659" spans="1:13" ht="15.75" customHeight="1">
      <c r="A659" s="168"/>
      <c r="B659" s="169"/>
      <c r="C659" s="168"/>
      <c r="D659" s="168"/>
      <c r="E659" s="168"/>
      <c r="G659" s="170"/>
      <c r="H659" s="170"/>
      <c r="M659" s="171"/>
    </row>
    <row r="660" spans="1:13" ht="15.75" customHeight="1">
      <c r="A660" s="168"/>
      <c r="B660" s="169"/>
      <c r="C660" s="168"/>
      <c r="D660" s="168"/>
      <c r="E660" s="168"/>
      <c r="G660" s="170"/>
      <c r="H660" s="170"/>
      <c r="M660" s="171"/>
    </row>
    <row r="661" spans="1:13" ht="15.75" customHeight="1">
      <c r="A661" s="168"/>
      <c r="B661" s="169"/>
      <c r="C661" s="168"/>
      <c r="D661" s="168"/>
      <c r="E661" s="168"/>
      <c r="G661" s="170"/>
      <c r="H661" s="170"/>
      <c r="M661" s="171"/>
    </row>
    <row r="662" spans="1:13" ht="15.75" customHeight="1">
      <c r="A662" s="168"/>
      <c r="B662" s="169"/>
      <c r="C662" s="168"/>
      <c r="D662" s="168"/>
      <c r="E662" s="168"/>
      <c r="G662" s="170"/>
      <c r="H662" s="170"/>
      <c r="M662" s="171"/>
    </row>
    <row r="663" spans="1:13" ht="15.75" customHeight="1">
      <c r="A663" s="168"/>
      <c r="B663" s="169"/>
      <c r="C663" s="168"/>
      <c r="D663" s="168"/>
      <c r="E663" s="168"/>
      <c r="G663" s="170"/>
      <c r="H663" s="170"/>
      <c r="M663" s="171"/>
    </row>
    <row r="664" spans="1:13" ht="15.75" customHeight="1">
      <c r="A664" s="168"/>
      <c r="B664" s="169"/>
      <c r="C664" s="168"/>
      <c r="D664" s="168"/>
      <c r="E664" s="168"/>
      <c r="G664" s="170"/>
      <c r="H664" s="170"/>
      <c r="M664" s="171"/>
    </row>
    <row r="665" spans="1:13" ht="15.75" customHeight="1">
      <c r="A665" s="168"/>
      <c r="B665" s="169"/>
      <c r="C665" s="168"/>
      <c r="D665" s="168"/>
      <c r="E665" s="168"/>
      <c r="G665" s="170"/>
      <c r="H665" s="170"/>
      <c r="M665" s="171"/>
    </row>
    <row r="666" spans="1:13" ht="15.75" customHeight="1">
      <c r="A666" s="168"/>
      <c r="B666" s="169"/>
      <c r="C666" s="168"/>
      <c r="D666" s="168"/>
      <c r="E666" s="168"/>
      <c r="G666" s="170"/>
      <c r="H666" s="170"/>
      <c r="M666" s="171"/>
    </row>
    <row r="667" spans="1:13" ht="15.75" customHeight="1">
      <c r="A667" s="168"/>
      <c r="B667" s="169"/>
      <c r="C667" s="168"/>
      <c r="D667" s="168"/>
      <c r="E667" s="168"/>
      <c r="G667" s="170"/>
      <c r="H667" s="170"/>
      <c r="M667" s="171"/>
    </row>
    <row r="668" spans="1:13" ht="15.75" customHeight="1">
      <c r="A668" s="168"/>
      <c r="B668" s="169"/>
      <c r="C668" s="168"/>
      <c r="D668" s="168"/>
      <c r="E668" s="168"/>
      <c r="G668" s="170"/>
      <c r="H668" s="170"/>
      <c r="M668" s="171"/>
    </row>
    <row r="669" spans="1:13" ht="15.75" customHeight="1">
      <c r="A669" s="168"/>
      <c r="B669" s="169"/>
      <c r="C669" s="168"/>
      <c r="D669" s="168"/>
      <c r="E669" s="168"/>
      <c r="G669" s="170"/>
      <c r="H669" s="170"/>
      <c r="M669" s="171"/>
    </row>
    <row r="670" spans="1:13" ht="15.75" customHeight="1">
      <c r="A670" s="168"/>
      <c r="B670" s="169"/>
      <c r="C670" s="168"/>
      <c r="D670" s="168"/>
      <c r="E670" s="168"/>
      <c r="G670" s="170"/>
      <c r="H670" s="170"/>
      <c r="M670" s="171"/>
    </row>
    <row r="671" spans="1:13" ht="15.75" customHeight="1">
      <c r="A671" s="168"/>
      <c r="B671" s="169"/>
      <c r="C671" s="168"/>
      <c r="D671" s="168"/>
      <c r="E671" s="168"/>
      <c r="G671" s="170"/>
      <c r="H671" s="170"/>
      <c r="M671" s="171"/>
    </row>
    <row r="672" spans="1:13" ht="15.75" customHeight="1">
      <c r="A672" s="168"/>
      <c r="B672" s="169"/>
      <c r="C672" s="168"/>
      <c r="D672" s="168"/>
      <c r="E672" s="168"/>
      <c r="G672" s="170"/>
      <c r="H672" s="170"/>
      <c r="M672" s="171"/>
    </row>
    <row r="673" spans="1:13" ht="15.75" customHeight="1">
      <c r="A673" s="168"/>
      <c r="B673" s="169"/>
      <c r="C673" s="168"/>
      <c r="D673" s="168"/>
      <c r="E673" s="168"/>
      <c r="G673" s="170"/>
      <c r="H673" s="170"/>
      <c r="M673" s="171"/>
    </row>
    <row r="674" spans="1:13" ht="15.75" customHeight="1">
      <c r="A674" s="168"/>
      <c r="B674" s="169"/>
      <c r="C674" s="168"/>
      <c r="D674" s="168"/>
      <c r="E674" s="168"/>
      <c r="G674" s="170"/>
      <c r="H674" s="170"/>
      <c r="M674" s="171"/>
    </row>
    <row r="675" spans="1:13" ht="15.75" customHeight="1">
      <c r="A675" s="168"/>
      <c r="B675" s="169"/>
      <c r="C675" s="168"/>
      <c r="D675" s="168"/>
      <c r="E675" s="168"/>
      <c r="G675" s="170"/>
      <c r="H675" s="170"/>
      <c r="M675" s="171"/>
    </row>
    <row r="676" spans="1:13" ht="15.75" customHeight="1">
      <c r="A676" s="168"/>
      <c r="B676" s="169"/>
      <c r="C676" s="168"/>
      <c r="D676" s="168"/>
      <c r="E676" s="168"/>
      <c r="G676" s="170"/>
      <c r="H676" s="170"/>
      <c r="M676" s="171"/>
    </row>
    <row r="677" spans="1:13" ht="15.75" customHeight="1">
      <c r="A677" s="168"/>
      <c r="B677" s="169"/>
      <c r="C677" s="168"/>
      <c r="D677" s="168"/>
      <c r="E677" s="168"/>
      <c r="G677" s="170"/>
      <c r="H677" s="170"/>
      <c r="M677" s="171"/>
    </row>
    <row r="678" spans="1:13" ht="15.75" customHeight="1">
      <c r="A678" s="168"/>
      <c r="B678" s="169"/>
      <c r="C678" s="168"/>
      <c r="D678" s="168"/>
      <c r="E678" s="168"/>
      <c r="G678" s="170"/>
      <c r="H678" s="170"/>
      <c r="M678" s="171"/>
    </row>
    <row r="679" spans="1:13" ht="15.75" customHeight="1">
      <c r="A679" s="168"/>
      <c r="B679" s="169"/>
      <c r="C679" s="168"/>
      <c r="D679" s="168"/>
      <c r="E679" s="168"/>
      <c r="G679" s="170"/>
      <c r="H679" s="170"/>
      <c r="M679" s="171"/>
    </row>
    <row r="680" spans="1:13" ht="15.75" customHeight="1">
      <c r="A680" s="168"/>
      <c r="B680" s="169"/>
      <c r="C680" s="168"/>
      <c r="D680" s="168"/>
      <c r="E680" s="168"/>
      <c r="G680" s="170"/>
      <c r="H680" s="170"/>
      <c r="M680" s="171"/>
    </row>
    <row r="681" spans="1:13" ht="15.75" customHeight="1">
      <c r="A681" s="168"/>
      <c r="B681" s="169"/>
      <c r="C681" s="168"/>
      <c r="D681" s="168"/>
      <c r="E681" s="168"/>
      <c r="G681" s="170"/>
      <c r="H681" s="170"/>
      <c r="M681" s="171"/>
    </row>
    <row r="682" spans="1:13" ht="15.75" customHeight="1">
      <c r="A682" s="168"/>
      <c r="B682" s="169"/>
      <c r="C682" s="168"/>
      <c r="D682" s="168"/>
      <c r="E682" s="168"/>
      <c r="G682" s="170"/>
      <c r="H682" s="170"/>
      <c r="M682" s="171"/>
    </row>
    <row r="683" spans="1:13" ht="15.75" customHeight="1">
      <c r="A683" s="168"/>
      <c r="B683" s="169"/>
      <c r="C683" s="168"/>
      <c r="D683" s="168"/>
      <c r="E683" s="168"/>
      <c r="G683" s="170"/>
      <c r="H683" s="170"/>
      <c r="M683" s="171"/>
    </row>
    <row r="684" spans="1:13" ht="15.75" customHeight="1">
      <c r="A684" s="168"/>
      <c r="B684" s="169"/>
      <c r="C684" s="168"/>
      <c r="D684" s="168"/>
      <c r="E684" s="168"/>
      <c r="G684" s="170"/>
      <c r="H684" s="170"/>
      <c r="M684" s="171"/>
    </row>
    <row r="685" spans="1:13" ht="15.75" customHeight="1">
      <c r="A685" s="168"/>
      <c r="B685" s="169"/>
      <c r="C685" s="168"/>
      <c r="D685" s="168"/>
      <c r="E685" s="168"/>
      <c r="G685" s="170"/>
      <c r="H685" s="170"/>
      <c r="M685" s="171"/>
    </row>
    <row r="686" spans="1:13" ht="15.75" customHeight="1">
      <c r="A686" s="168"/>
      <c r="B686" s="169"/>
      <c r="C686" s="168"/>
      <c r="D686" s="168"/>
      <c r="E686" s="168"/>
      <c r="G686" s="170"/>
      <c r="H686" s="170"/>
      <c r="M686" s="171"/>
    </row>
    <row r="687" spans="1:13" ht="15.75" customHeight="1">
      <c r="A687" s="168"/>
      <c r="B687" s="169"/>
      <c r="C687" s="168"/>
      <c r="D687" s="168"/>
      <c r="E687" s="168"/>
      <c r="G687" s="170"/>
      <c r="H687" s="170"/>
      <c r="M687" s="171"/>
    </row>
    <row r="688" spans="1:13" ht="15.75" customHeight="1">
      <c r="A688" s="168"/>
      <c r="B688" s="169"/>
      <c r="C688" s="168"/>
      <c r="D688" s="168"/>
      <c r="E688" s="168"/>
      <c r="G688" s="170"/>
      <c r="H688" s="170"/>
      <c r="M688" s="171"/>
    </row>
    <row r="689" spans="1:13" ht="15.75" customHeight="1">
      <c r="A689" s="168"/>
      <c r="B689" s="169"/>
      <c r="C689" s="168"/>
      <c r="D689" s="168"/>
      <c r="E689" s="168"/>
      <c r="G689" s="170"/>
      <c r="H689" s="170"/>
      <c r="M689" s="171"/>
    </row>
    <row r="690" spans="1:13" ht="15.75" customHeight="1">
      <c r="A690" s="168"/>
      <c r="B690" s="169"/>
      <c r="C690" s="168"/>
      <c r="D690" s="168"/>
      <c r="E690" s="168"/>
      <c r="G690" s="170"/>
      <c r="H690" s="170"/>
      <c r="M690" s="171"/>
    </row>
    <row r="691" spans="1:13" ht="15.75" customHeight="1">
      <c r="A691" s="168"/>
      <c r="B691" s="169"/>
      <c r="C691" s="168"/>
      <c r="D691" s="168"/>
      <c r="E691" s="168"/>
      <c r="G691" s="170"/>
      <c r="H691" s="170"/>
      <c r="M691" s="171"/>
    </row>
    <row r="692" spans="1:13" ht="15.75" customHeight="1">
      <c r="A692" s="168"/>
      <c r="B692" s="169"/>
      <c r="C692" s="168"/>
      <c r="D692" s="168"/>
      <c r="E692" s="168"/>
      <c r="G692" s="170"/>
      <c r="H692" s="170"/>
      <c r="M692" s="171"/>
    </row>
    <row r="693" spans="1:13" ht="15.75" customHeight="1">
      <c r="A693" s="168"/>
      <c r="B693" s="169"/>
      <c r="C693" s="168"/>
      <c r="D693" s="168"/>
      <c r="E693" s="168"/>
      <c r="G693" s="170"/>
      <c r="H693" s="170"/>
      <c r="M693" s="171"/>
    </row>
    <row r="694" spans="1:13" ht="15.75" customHeight="1">
      <c r="A694" s="168"/>
      <c r="B694" s="169"/>
      <c r="C694" s="168"/>
      <c r="D694" s="168"/>
      <c r="E694" s="168"/>
      <c r="G694" s="170"/>
      <c r="H694" s="170"/>
      <c r="M694" s="171"/>
    </row>
    <row r="695" spans="1:13" ht="15.75" customHeight="1">
      <c r="A695" s="168"/>
      <c r="B695" s="169"/>
      <c r="C695" s="168"/>
      <c r="D695" s="168"/>
      <c r="E695" s="168"/>
      <c r="G695" s="170"/>
      <c r="H695" s="170"/>
      <c r="M695" s="171"/>
    </row>
    <row r="696" spans="1:13" ht="15.75" customHeight="1">
      <c r="A696" s="168"/>
      <c r="B696" s="169"/>
      <c r="C696" s="168"/>
      <c r="D696" s="168"/>
      <c r="E696" s="168"/>
      <c r="G696" s="170"/>
      <c r="H696" s="170"/>
      <c r="M696" s="171"/>
    </row>
    <row r="697" spans="1:13" ht="15.75" customHeight="1">
      <c r="A697" s="168"/>
      <c r="B697" s="169"/>
      <c r="C697" s="168"/>
      <c r="D697" s="168"/>
      <c r="E697" s="168"/>
      <c r="G697" s="170"/>
      <c r="H697" s="170"/>
      <c r="M697" s="171"/>
    </row>
    <row r="698" spans="1:13" ht="15.75" customHeight="1">
      <c r="A698" s="168"/>
      <c r="B698" s="169"/>
      <c r="C698" s="168"/>
      <c r="D698" s="168"/>
      <c r="E698" s="168"/>
      <c r="G698" s="170"/>
      <c r="H698" s="170"/>
      <c r="M698" s="171"/>
    </row>
    <row r="699" spans="1:13" ht="15.75" customHeight="1">
      <c r="A699" s="168"/>
      <c r="B699" s="169"/>
      <c r="C699" s="168"/>
      <c r="D699" s="168"/>
      <c r="E699" s="168"/>
      <c r="G699" s="170"/>
      <c r="H699" s="170"/>
      <c r="M699" s="171"/>
    </row>
    <row r="700" spans="1:13" ht="15.75" customHeight="1">
      <c r="A700" s="168"/>
      <c r="B700" s="169"/>
      <c r="C700" s="168"/>
      <c r="D700" s="168"/>
      <c r="E700" s="168"/>
      <c r="G700" s="170"/>
      <c r="H700" s="170"/>
      <c r="M700" s="171"/>
    </row>
    <row r="701" spans="1:13" ht="15.75" customHeight="1">
      <c r="A701" s="168"/>
      <c r="B701" s="169"/>
      <c r="C701" s="168"/>
      <c r="D701" s="168"/>
      <c r="E701" s="168"/>
      <c r="G701" s="170"/>
      <c r="H701" s="170"/>
      <c r="M701" s="171"/>
    </row>
    <row r="702" spans="1:13" ht="15.75" customHeight="1">
      <c r="A702" s="168"/>
      <c r="B702" s="169"/>
      <c r="C702" s="168"/>
      <c r="D702" s="168"/>
      <c r="E702" s="168"/>
      <c r="G702" s="170"/>
      <c r="H702" s="170"/>
      <c r="M702" s="171"/>
    </row>
    <row r="703" spans="1:13" ht="15.75" customHeight="1">
      <c r="A703" s="168"/>
      <c r="B703" s="169"/>
      <c r="C703" s="168"/>
      <c r="D703" s="168"/>
      <c r="E703" s="168"/>
      <c r="G703" s="170"/>
      <c r="H703" s="170"/>
      <c r="M703" s="171"/>
    </row>
    <row r="704" spans="1:13" ht="15.75" customHeight="1">
      <c r="A704" s="168"/>
      <c r="B704" s="169"/>
      <c r="C704" s="168"/>
      <c r="D704" s="168"/>
      <c r="E704" s="168"/>
      <c r="G704" s="170"/>
      <c r="H704" s="170"/>
      <c r="M704" s="171"/>
    </row>
    <row r="705" spans="1:13" ht="15.75" customHeight="1">
      <c r="A705" s="168"/>
      <c r="B705" s="169"/>
      <c r="C705" s="168"/>
      <c r="D705" s="168"/>
      <c r="E705" s="168"/>
      <c r="G705" s="170"/>
      <c r="H705" s="170"/>
      <c r="M705" s="171"/>
    </row>
    <row r="706" spans="1:13" ht="15.75" customHeight="1">
      <c r="A706" s="168"/>
      <c r="B706" s="169"/>
      <c r="C706" s="168"/>
      <c r="D706" s="168"/>
      <c r="E706" s="168"/>
      <c r="G706" s="170"/>
      <c r="H706" s="170"/>
      <c r="M706" s="171"/>
    </row>
    <row r="707" spans="1:13" ht="15.75" customHeight="1">
      <c r="A707" s="168"/>
      <c r="B707" s="169"/>
      <c r="C707" s="168"/>
      <c r="D707" s="168"/>
      <c r="E707" s="168"/>
      <c r="G707" s="170"/>
      <c r="H707" s="170"/>
      <c r="M707" s="171"/>
    </row>
    <row r="708" spans="1:13" ht="15.75" customHeight="1">
      <c r="A708" s="168"/>
      <c r="B708" s="169"/>
      <c r="C708" s="168"/>
      <c r="D708" s="168"/>
      <c r="E708" s="168"/>
      <c r="G708" s="170"/>
      <c r="H708" s="170"/>
      <c r="M708" s="171"/>
    </row>
    <row r="709" spans="1:13" ht="15.75" customHeight="1">
      <c r="A709" s="168"/>
      <c r="B709" s="169"/>
      <c r="C709" s="168"/>
      <c r="D709" s="168"/>
      <c r="E709" s="168"/>
      <c r="G709" s="170"/>
      <c r="H709" s="170"/>
      <c r="M709" s="171"/>
    </row>
    <row r="710" spans="1:13" ht="15.75" customHeight="1">
      <c r="A710" s="168"/>
      <c r="B710" s="169"/>
      <c r="C710" s="168"/>
      <c r="D710" s="168"/>
      <c r="E710" s="168"/>
      <c r="G710" s="170"/>
      <c r="H710" s="170"/>
      <c r="M710" s="171"/>
    </row>
    <row r="711" spans="1:13" ht="15.75" customHeight="1">
      <c r="A711" s="168"/>
      <c r="B711" s="169"/>
      <c r="C711" s="168"/>
      <c r="D711" s="168"/>
      <c r="E711" s="168"/>
      <c r="G711" s="170"/>
      <c r="H711" s="170"/>
      <c r="M711" s="171"/>
    </row>
    <row r="712" spans="1:13" ht="15.75" customHeight="1">
      <c r="A712" s="168"/>
      <c r="B712" s="169"/>
      <c r="C712" s="168"/>
      <c r="D712" s="168"/>
      <c r="E712" s="168"/>
      <c r="G712" s="170"/>
      <c r="H712" s="170"/>
      <c r="M712" s="171"/>
    </row>
    <row r="713" spans="1:13" ht="15.75" customHeight="1">
      <c r="A713" s="168"/>
      <c r="B713" s="169"/>
      <c r="C713" s="168"/>
      <c r="D713" s="168"/>
      <c r="E713" s="168"/>
      <c r="G713" s="170"/>
      <c r="H713" s="170"/>
      <c r="M713" s="171"/>
    </row>
    <row r="714" spans="1:13" ht="15.75" customHeight="1">
      <c r="A714" s="168"/>
      <c r="B714" s="169"/>
      <c r="C714" s="168"/>
      <c r="D714" s="168"/>
      <c r="E714" s="168"/>
      <c r="G714" s="170"/>
      <c r="H714" s="170"/>
      <c r="M714" s="171"/>
    </row>
    <row r="715" spans="1:13" ht="15.75" customHeight="1">
      <c r="A715" s="168"/>
      <c r="B715" s="169"/>
      <c r="C715" s="168"/>
      <c r="D715" s="168"/>
      <c r="E715" s="168"/>
      <c r="G715" s="170"/>
      <c r="H715" s="170"/>
      <c r="M715" s="171"/>
    </row>
    <row r="716" spans="1:13" ht="15.75" customHeight="1">
      <c r="A716" s="168"/>
      <c r="B716" s="169"/>
      <c r="C716" s="168"/>
      <c r="D716" s="168"/>
      <c r="E716" s="168"/>
      <c r="G716" s="170"/>
      <c r="H716" s="170"/>
      <c r="M716" s="171"/>
    </row>
    <row r="717" spans="1:13" ht="15.75" customHeight="1">
      <c r="A717" s="168"/>
      <c r="B717" s="169"/>
      <c r="C717" s="168"/>
      <c r="D717" s="168"/>
      <c r="E717" s="168"/>
      <c r="G717" s="170"/>
      <c r="H717" s="170"/>
      <c r="M717" s="171"/>
    </row>
    <row r="718" spans="1:13" ht="15.75" customHeight="1">
      <c r="A718" s="168"/>
      <c r="B718" s="169"/>
      <c r="C718" s="168"/>
      <c r="D718" s="168"/>
      <c r="E718" s="168"/>
      <c r="G718" s="170"/>
      <c r="H718" s="170"/>
      <c r="M718" s="171"/>
    </row>
    <row r="719" spans="1:13" ht="15.75" customHeight="1">
      <c r="A719" s="168"/>
      <c r="B719" s="169"/>
      <c r="C719" s="168"/>
      <c r="D719" s="168"/>
      <c r="E719" s="168"/>
      <c r="G719" s="170"/>
      <c r="H719" s="170"/>
      <c r="M719" s="171"/>
    </row>
    <row r="720" spans="1:13" ht="15.75" customHeight="1">
      <c r="A720" s="168"/>
      <c r="B720" s="169"/>
      <c r="C720" s="168"/>
      <c r="D720" s="168"/>
      <c r="E720" s="168"/>
      <c r="G720" s="170"/>
      <c r="H720" s="170"/>
      <c r="M720" s="171"/>
    </row>
    <row r="721" spans="1:13" ht="15.75" customHeight="1">
      <c r="A721" s="168"/>
      <c r="B721" s="169"/>
      <c r="C721" s="168"/>
      <c r="D721" s="168"/>
      <c r="E721" s="168"/>
      <c r="G721" s="170"/>
      <c r="H721" s="170"/>
      <c r="M721" s="171"/>
    </row>
    <row r="722" spans="1:13" ht="15.75" customHeight="1">
      <c r="A722" s="168"/>
      <c r="B722" s="169"/>
      <c r="C722" s="168"/>
      <c r="D722" s="168"/>
      <c r="E722" s="168"/>
      <c r="G722" s="170"/>
      <c r="H722" s="170"/>
      <c r="M722" s="171"/>
    </row>
    <row r="723" spans="1:13" ht="15.75" customHeight="1">
      <c r="A723" s="168"/>
      <c r="B723" s="169"/>
      <c r="C723" s="168"/>
      <c r="D723" s="168"/>
      <c r="E723" s="168"/>
      <c r="G723" s="170"/>
      <c r="H723" s="170"/>
      <c r="M723" s="171"/>
    </row>
    <row r="724" spans="1:13" ht="15.75" customHeight="1">
      <c r="A724" s="168"/>
      <c r="B724" s="169"/>
      <c r="C724" s="168"/>
      <c r="D724" s="168"/>
      <c r="E724" s="168"/>
      <c r="G724" s="170"/>
      <c r="H724" s="170"/>
      <c r="M724" s="171"/>
    </row>
    <row r="725" spans="1:13" ht="15.75" customHeight="1">
      <c r="A725" s="168"/>
      <c r="B725" s="169"/>
      <c r="C725" s="168"/>
      <c r="D725" s="168"/>
      <c r="E725" s="168"/>
      <c r="G725" s="170"/>
      <c r="H725" s="170"/>
      <c r="M725" s="171"/>
    </row>
    <row r="726" spans="1:13" ht="15.75" customHeight="1">
      <c r="A726" s="168"/>
      <c r="B726" s="169"/>
      <c r="C726" s="168"/>
      <c r="D726" s="168"/>
      <c r="E726" s="168"/>
      <c r="G726" s="170"/>
      <c r="H726" s="170"/>
      <c r="M726" s="171"/>
    </row>
    <row r="727" spans="1:13" ht="15.75" customHeight="1">
      <c r="A727" s="168"/>
      <c r="B727" s="169"/>
      <c r="C727" s="168"/>
      <c r="D727" s="168"/>
      <c r="E727" s="168"/>
      <c r="G727" s="170"/>
      <c r="H727" s="170"/>
      <c r="M727" s="171"/>
    </row>
    <row r="728" spans="1:13" ht="15.75" customHeight="1">
      <c r="A728" s="168"/>
      <c r="B728" s="169"/>
      <c r="C728" s="168"/>
      <c r="D728" s="168"/>
      <c r="E728" s="168"/>
      <c r="G728" s="170"/>
      <c r="H728" s="170"/>
      <c r="M728" s="171"/>
    </row>
    <row r="729" spans="1:13" ht="15.75" customHeight="1">
      <c r="A729" s="168"/>
      <c r="B729" s="169"/>
      <c r="C729" s="168"/>
      <c r="D729" s="168"/>
      <c r="E729" s="168"/>
      <c r="G729" s="170"/>
      <c r="H729" s="170"/>
      <c r="M729" s="171"/>
    </row>
    <row r="730" spans="1:13" ht="15.75" customHeight="1">
      <c r="A730" s="168"/>
      <c r="B730" s="169"/>
      <c r="C730" s="168"/>
      <c r="D730" s="168"/>
      <c r="E730" s="168"/>
      <c r="G730" s="170"/>
      <c r="H730" s="170"/>
      <c r="M730" s="171"/>
    </row>
    <row r="731" spans="1:13" ht="15.75" customHeight="1">
      <c r="A731" s="168"/>
      <c r="B731" s="169"/>
      <c r="C731" s="168"/>
      <c r="D731" s="168"/>
      <c r="E731" s="168"/>
      <c r="G731" s="170"/>
      <c r="H731" s="170"/>
      <c r="M731" s="171"/>
    </row>
    <row r="732" spans="1:13" ht="15.75" customHeight="1">
      <c r="A732" s="168"/>
      <c r="B732" s="169"/>
      <c r="C732" s="168"/>
      <c r="D732" s="168"/>
      <c r="E732" s="168"/>
      <c r="G732" s="170"/>
      <c r="H732" s="170"/>
      <c r="M732" s="171"/>
    </row>
    <row r="733" spans="1:13" ht="15.75" customHeight="1">
      <c r="A733" s="168"/>
      <c r="B733" s="169"/>
      <c r="C733" s="168"/>
      <c r="D733" s="168"/>
      <c r="E733" s="168"/>
      <c r="G733" s="170"/>
      <c r="H733" s="170"/>
      <c r="M733" s="171"/>
    </row>
    <row r="734" spans="1:13" ht="15.75" customHeight="1">
      <c r="A734" s="168"/>
      <c r="B734" s="169"/>
      <c r="C734" s="168"/>
      <c r="D734" s="168"/>
      <c r="E734" s="168"/>
      <c r="G734" s="170"/>
      <c r="H734" s="170"/>
      <c r="M734" s="171"/>
    </row>
    <row r="735" spans="1:13" ht="15.75" customHeight="1">
      <c r="A735" s="168"/>
      <c r="B735" s="169"/>
      <c r="C735" s="168"/>
      <c r="D735" s="168"/>
      <c r="E735" s="168"/>
      <c r="G735" s="170"/>
      <c r="H735" s="170"/>
      <c r="M735" s="171"/>
    </row>
    <row r="736" spans="1:13" ht="15.75" customHeight="1">
      <c r="A736" s="168"/>
      <c r="B736" s="169"/>
      <c r="C736" s="168"/>
      <c r="D736" s="168"/>
      <c r="E736" s="168"/>
      <c r="G736" s="170"/>
      <c r="H736" s="170"/>
      <c r="M736" s="171"/>
    </row>
    <row r="737" spans="1:13" ht="15.75" customHeight="1">
      <c r="A737" s="168"/>
      <c r="B737" s="169"/>
      <c r="C737" s="168"/>
      <c r="D737" s="168"/>
      <c r="E737" s="168"/>
      <c r="G737" s="170"/>
      <c r="H737" s="170"/>
      <c r="M737" s="171"/>
    </row>
    <row r="738" spans="1:13" ht="15.75" customHeight="1">
      <c r="A738" s="168"/>
      <c r="B738" s="169"/>
      <c r="C738" s="168"/>
      <c r="D738" s="168"/>
      <c r="E738" s="168"/>
      <c r="G738" s="170"/>
      <c r="H738" s="170"/>
      <c r="M738" s="171"/>
    </row>
    <row r="739" spans="1:13" ht="15.75" customHeight="1">
      <c r="A739" s="168"/>
      <c r="B739" s="169"/>
      <c r="C739" s="168"/>
      <c r="D739" s="168"/>
      <c r="E739" s="168"/>
      <c r="G739" s="170"/>
      <c r="H739" s="170"/>
      <c r="M739" s="171"/>
    </row>
    <row r="740" spans="1:13" ht="15.75" customHeight="1">
      <c r="A740" s="168"/>
      <c r="B740" s="169"/>
      <c r="C740" s="168"/>
      <c r="D740" s="168"/>
      <c r="E740" s="168"/>
      <c r="G740" s="170"/>
      <c r="H740" s="170"/>
      <c r="M740" s="171"/>
    </row>
    <row r="741" spans="1:13" ht="15.75" customHeight="1">
      <c r="A741" s="168"/>
      <c r="B741" s="169"/>
      <c r="C741" s="168"/>
      <c r="D741" s="168"/>
      <c r="E741" s="168"/>
      <c r="G741" s="170"/>
      <c r="H741" s="170"/>
      <c r="M741" s="171"/>
    </row>
    <row r="742" spans="1:13" ht="15.75" customHeight="1">
      <c r="A742" s="168"/>
      <c r="B742" s="169"/>
      <c r="C742" s="168"/>
      <c r="D742" s="168"/>
      <c r="E742" s="168"/>
      <c r="G742" s="170"/>
      <c r="H742" s="170"/>
      <c r="M742" s="171"/>
    </row>
    <row r="743" spans="1:13" ht="15.75" customHeight="1">
      <c r="A743" s="168"/>
      <c r="B743" s="169"/>
      <c r="C743" s="168"/>
      <c r="D743" s="168"/>
      <c r="E743" s="168"/>
      <c r="G743" s="170"/>
      <c r="H743" s="170"/>
      <c r="M743" s="171"/>
    </row>
    <row r="744" spans="1:13" ht="15.75" customHeight="1">
      <c r="A744" s="168"/>
      <c r="B744" s="169"/>
      <c r="C744" s="168"/>
      <c r="D744" s="168"/>
      <c r="E744" s="168"/>
      <c r="G744" s="170"/>
      <c r="H744" s="170"/>
      <c r="M744" s="171"/>
    </row>
    <row r="745" spans="1:13" ht="15.75" customHeight="1">
      <c r="A745" s="168"/>
      <c r="B745" s="169"/>
      <c r="C745" s="168"/>
      <c r="D745" s="168"/>
      <c r="E745" s="168"/>
      <c r="G745" s="170"/>
      <c r="H745" s="170"/>
      <c r="M745" s="171"/>
    </row>
    <row r="746" spans="1:13" ht="15.75" customHeight="1">
      <c r="A746" s="168"/>
      <c r="B746" s="169"/>
      <c r="C746" s="168"/>
      <c r="D746" s="168"/>
      <c r="E746" s="168"/>
      <c r="G746" s="170"/>
      <c r="H746" s="170"/>
      <c r="M746" s="171"/>
    </row>
    <row r="747" spans="1:13" ht="15.75" customHeight="1">
      <c r="A747" s="168"/>
      <c r="B747" s="169"/>
      <c r="C747" s="168"/>
      <c r="D747" s="168"/>
      <c r="E747" s="168"/>
      <c r="G747" s="170"/>
      <c r="H747" s="170"/>
      <c r="M747" s="171"/>
    </row>
    <row r="748" spans="1:13" ht="15.75" customHeight="1">
      <c r="A748" s="168"/>
      <c r="B748" s="169"/>
      <c r="C748" s="168"/>
      <c r="D748" s="168"/>
      <c r="E748" s="168"/>
      <c r="G748" s="170"/>
      <c r="H748" s="170"/>
      <c r="M748" s="171"/>
    </row>
    <row r="749" spans="1:13" ht="15.75" customHeight="1">
      <c r="A749" s="168"/>
      <c r="B749" s="169"/>
      <c r="C749" s="168"/>
      <c r="D749" s="168"/>
      <c r="E749" s="168"/>
      <c r="G749" s="170"/>
      <c r="H749" s="170"/>
      <c r="M749" s="171"/>
    </row>
    <row r="750" spans="1:13" ht="15.75" customHeight="1">
      <c r="A750" s="168"/>
      <c r="B750" s="169"/>
      <c r="C750" s="168"/>
      <c r="D750" s="168"/>
      <c r="E750" s="168"/>
      <c r="G750" s="170"/>
      <c r="H750" s="170"/>
      <c r="M750" s="171"/>
    </row>
    <row r="751" spans="1:13" ht="15.75" customHeight="1">
      <c r="A751" s="168"/>
      <c r="B751" s="169"/>
      <c r="C751" s="168"/>
      <c r="D751" s="168"/>
      <c r="E751" s="168"/>
      <c r="G751" s="170"/>
      <c r="H751" s="170"/>
      <c r="M751" s="171"/>
    </row>
    <row r="752" spans="1:13" ht="15.75" customHeight="1">
      <c r="A752" s="168"/>
      <c r="B752" s="169"/>
      <c r="C752" s="168"/>
      <c r="D752" s="168"/>
      <c r="E752" s="168"/>
      <c r="G752" s="170"/>
      <c r="H752" s="170"/>
      <c r="M752" s="171"/>
    </row>
    <row r="753" spans="1:13" ht="15.75" customHeight="1">
      <c r="A753" s="168"/>
      <c r="B753" s="169"/>
      <c r="C753" s="168"/>
      <c r="D753" s="168"/>
      <c r="E753" s="168"/>
      <c r="G753" s="170"/>
      <c r="H753" s="170"/>
      <c r="M753" s="171"/>
    </row>
    <row r="754" spans="1:13" ht="15.75" customHeight="1">
      <c r="A754" s="168"/>
      <c r="B754" s="169"/>
      <c r="C754" s="168"/>
      <c r="D754" s="168"/>
      <c r="E754" s="168"/>
      <c r="G754" s="170"/>
      <c r="H754" s="170"/>
      <c r="M754" s="171"/>
    </row>
    <row r="755" spans="1:13" ht="15.75" customHeight="1">
      <c r="A755" s="168"/>
      <c r="B755" s="169"/>
      <c r="C755" s="168"/>
      <c r="D755" s="168"/>
      <c r="E755" s="168"/>
      <c r="G755" s="170"/>
      <c r="H755" s="170"/>
      <c r="M755" s="171"/>
    </row>
    <row r="756" spans="1:13" ht="15.75" customHeight="1">
      <c r="A756" s="168"/>
      <c r="B756" s="169"/>
      <c r="C756" s="168"/>
      <c r="D756" s="168"/>
      <c r="E756" s="168"/>
      <c r="G756" s="170"/>
      <c r="H756" s="170"/>
      <c r="M756" s="171"/>
    </row>
    <row r="757" spans="1:13" ht="15.75" customHeight="1">
      <c r="A757" s="168"/>
      <c r="B757" s="169"/>
      <c r="C757" s="168"/>
      <c r="D757" s="168"/>
      <c r="E757" s="168"/>
      <c r="G757" s="170"/>
      <c r="H757" s="170"/>
      <c r="M757" s="171"/>
    </row>
    <row r="758" spans="1:13" ht="15.75" customHeight="1">
      <c r="A758" s="168"/>
      <c r="B758" s="169"/>
      <c r="C758" s="168"/>
      <c r="D758" s="168"/>
      <c r="E758" s="168"/>
      <c r="G758" s="170"/>
      <c r="H758" s="170"/>
      <c r="M758" s="171"/>
    </row>
    <row r="759" spans="1:13" ht="15.75" customHeight="1">
      <c r="A759" s="168"/>
      <c r="B759" s="169"/>
      <c r="C759" s="168"/>
      <c r="D759" s="168"/>
      <c r="E759" s="168"/>
      <c r="G759" s="170"/>
      <c r="H759" s="170"/>
      <c r="M759" s="171"/>
    </row>
    <row r="760" spans="1:13" ht="15.75" customHeight="1">
      <c r="A760" s="168"/>
      <c r="B760" s="169"/>
      <c r="C760" s="168"/>
      <c r="D760" s="168"/>
      <c r="E760" s="168"/>
      <c r="G760" s="170"/>
      <c r="H760" s="170"/>
      <c r="M760" s="171"/>
    </row>
    <row r="761" spans="1:13" ht="15.75" customHeight="1">
      <c r="A761" s="168"/>
      <c r="B761" s="169"/>
      <c r="C761" s="168"/>
      <c r="D761" s="168"/>
      <c r="E761" s="168"/>
      <c r="G761" s="170"/>
      <c r="H761" s="170"/>
      <c r="M761" s="171"/>
    </row>
    <row r="762" spans="1:13" ht="15.75" customHeight="1">
      <c r="A762" s="168"/>
      <c r="B762" s="169"/>
      <c r="C762" s="168"/>
      <c r="D762" s="168"/>
      <c r="E762" s="168"/>
      <c r="G762" s="170"/>
      <c r="H762" s="170"/>
      <c r="M762" s="171"/>
    </row>
    <row r="763" spans="1:13" ht="15.75" customHeight="1">
      <c r="A763" s="168"/>
      <c r="B763" s="169"/>
      <c r="C763" s="168"/>
      <c r="D763" s="168"/>
      <c r="E763" s="168"/>
      <c r="G763" s="170"/>
      <c r="H763" s="170"/>
      <c r="M763" s="171"/>
    </row>
    <row r="764" spans="1:13" ht="15.75" customHeight="1">
      <c r="A764" s="168"/>
      <c r="B764" s="169"/>
      <c r="C764" s="168"/>
      <c r="D764" s="168"/>
      <c r="E764" s="168"/>
      <c r="G764" s="170"/>
      <c r="H764" s="170"/>
      <c r="M764" s="171"/>
    </row>
    <row r="765" spans="1:13" ht="15.75" customHeight="1">
      <c r="A765" s="168"/>
      <c r="B765" s="169"/>
      <c r="C765" s="168"/>
      <c r="D765" s="168"/>
      <c r="E765" s="168"/>
      <c r="G765" s="170"/>
      <c r="H765" s="170"/>
      <c r="M765" s="171"/>
    </row>
    <row r="766" spans="1:13" ht="15.75" customHeight="1">
      <c r="A766" s="168"/>
      <c r="B766" s="169"/>
      <c r="C766" s="168"/>
      <c r="D766" s="168"/>
      <c r="E766" s="168"/>
      <c r="G766" s="170"/>
      <c r="H766" s="170"/>
      <c r="M766" s="171"/>
    </row>
    <row r="767" spans="1:13" ht="15.75" customHeight="1">
      <c r="A767" s="168"/>
      <c r="B767" s="169"/>
      <c r="C767" s="168"/>
      <c r="D767" s="168"/>
      <c r="E767" s="168"/>
      <c r="G767" s="170"/>
      <c r="H767" s="170"/>
      <c r="M767" s="171"/>
    </row>
    <row r="768" spans="1:13" ht="15.75" customHeight="1">
      <c r="A768" s="168"/>
      <c r="B768" s="169"/>
      <c r="C768" s="168"/>
      <c r="D768" s="168"/>
      <c r="E768" s="168"/>
      <c r="G768" s="170"/>
      <c r="H768" s="170"/>
      <c r="M768" s="171"/>
    </row>
    <row r="769" spans="1:13" ht="15.75" customHeight="1">
      <c r="A769" s="168"/>
      <c r="B769" s="169"/>
      <c r="C769" s="168"/>
      <c r="D769" s="168"/>
      <c r="E769" s="168"/>
      <c r="G769" s="170"/>
      <c r="H769" s="170"/>
      <c r="M769" s="171"/>
    </row>
    <row r="770" spans="1:13" ht="15.75" customHeight="1">
      <c r="A770" s="168"/>
      <c r="B770" s="169"/>
      <c r="C770" s="168"/>
      <c r="D770" s="168"/>
      <c r="E770" s="168"/>
      <c r="G770" s="170"/>
      <c r="H770" s="170"/>
      <c r="M770" s="171"/>
    </row>
    <row r="771" spans="1:13" ht="15.75" customHeight="1">
      <c r="A771" s="168"/>
      <c r="B771" s="169"/>
      <c r="C771" s="168"/>
      <c r="D771" s="168"/>
      <c r="E771" s="168"/>
      <c r="G771" s="170"/>
      <c r="H771" s="170"/>
      <c r="M771" s="171"/>
    </row>
    <row r="772" spans="1:13" ht="15.75" customHeight="1">
      <c r="A772" s="168"/>
      <c r="B772" s="169"/>
      <c r="C772" s="168"/>
      <c r="D772" s="168"/>
      <c r="E772" s="168"/>
      <c r="G772" s="170"/>
      <c r="H772" s="170"/>
      <c r="M772" s="171"/>
    </row>
    <row r="773" spans="1:13" ht="15.75" customHeight="1">
      <c r="A773" s="168"/>
      <c r="B773" s="169"/>
      <c r="C773" s="168"/>
      <c r="D773" s="168"/>
      <c r="E773" s="168"/>
      <c r="G773" s="170"/>
      <c r="H773" s="170"/>
      <c r="M773" s="171"/>
    </row>
    <row r="774" spans="1:13" ht="15.75" customHeight="1">
      <c r="A774" s="168"/>
      <c r="B774" s="169"/>
      <c r="C774" s="168"/>
      <c r="D774" s="168"/>
      <c r="E774" s="168"/>
      <c r="G774" s="170"/>
      <c r="H774" s="170"/>
      <c r="M774" s="171"/>
    </row>
    <row r="775" spans="1:13" ht="15.75" customHeight="1">
      <c r="A775" s="168"/>
      <c r="B775" s="169"/>
      <c r="C775" s="168"/>
      <c r="D775" s="168"/>
      <c r="E775" s="168"/>
      <c r="G775" s="170"/>
      <c r="H775" s="170"/>
      <c r="M775" s="171"/>
    </row>
    <row r="776" spans="1:13" ht="15.75" customHeight="1">
      <c r="A776" s="168"/>
      <c r="B776" s="169"/>
      <c r="C776" s="168"/>
      <c r="D776" s="168"/>
      <c r="E776" s="168"/>
      <c r="G776" s="170"/>
      <c r="H776" s="170"/>
      <c r="M776" s="171"/>
    </row>
    <row r="777" spans="1:13" ht="15.75" customHeight="1">
      <c r="A777" s="168"/>
      <c r="B777" s="169"/>
      <c r="C777" s="168"/>
      <c r="D777" s="168"/>
      <c r="E777" s="168"/>
      <c r="G777" s="170"/>
      <c r="H777" s="170"/>
      <c r="M777" s="171"/>
    </row>
    <row r="778" spans="1:13" ht="15.75" customHeight="1">
      <c r="A778" s="168"/>
      <c r="B778" s="169"/>
      <c r="C778" s="168"/>
      <c r="D778" s="168"/>
      <c r="E778" s="168"/>
      <c r="G778" s="170"/>
      <c r="H778" s="170"/>
      <c r="M778" s="171"/>
    </row>
    <row r="779" spans="1:13" ht="15.75" customHeight="1">
      <c r="A779" s="168"/>
      <c r="B779" s="169"/>
      <c r="C779" s="168"/>
      <c r="D779" s="168"/>
      <c r="E779" s="168"/>
      <c r="G779" s="170"/>
      <c r="H779" s="170"/>
      <c r="M779" s="171"/>
    </row>
    <row r="780" spans="1:13" ht="15.75" customHeight="1">
      <c r="A780" s="168"/>
      <c r="B780" s="169"/>
      <c r="C780" s="168"/>
      <c r="D780" s="168"/>
      <c r="E780" s="168"/>
      <c r="G780" s="170"/>
      <c r="H780" s="170"/>
      <c r="M780" s="171"/>
    </row>
    <row r="781" spans="1:13" ht="15.75" customHeight="1">
      <c r="A781" s="168"/>
      <c r="B781" s="169"/>
      <c r="C781" s="168"/>
      <c r="D781" s="168"/>
      <c r="E781" s="168"/>
      <c r="G781" s="170"/>
      <c r="H781" s="170"/>
      <c r="M781" s="171"/>
    </row>
    <row r="782" spans="1:13" ht="15.75" customHeight="1">
      <c r="A782" s="168"/>
      <c r="B782" s="169"/>
      <c r="C782" s="168"/>
      <c r="D782" s="168"/>
      <c r="E782" s="168"/>
      <c r="G782" s="170"/>
      <c r="H782" s="170"/>
      <c r="M782" s="171"/>
    </row>
    <row r="783" spans="1:13" ht="15.75" customHeight="1">
      <c r="A783" s="168"/>
      <c r="B783" s="169"/>
      <c r="C783" s="168"/>
      <c r="D783" s="168"/>
      <c r="E783" s="168"/>
      <c r="G783" s="170"/>
      <c r="H783" s="170"/>
      <c r="M783" s="171"/>
    </row>
    <row r="784" spans="1:13" ht="15.75" customHeight="1">
      <c r="A784" s="168"/>
      <c r="B784" s="169"/>
      <c r="C784" s="168"/>
      <c r="D784" s="168"/>
      <c r="E784" s="168"/>
      <c r="G784" s="170"/>
      <c r="H784" s="170"/>
      <c r="M784" s="171"/>
    </row>
    <row r="785" spans="1:13" ht="15.75" customHeight="1">
      <c r="A785" s="168"/>
      <c r="B785" s="169"/>
      <c r="C785" s="168"/>
      <c r="D785" s="168"/>
      <c r="E785" s="168"/>
      <c r="G785" s="170"/>
      <c r="H785" s="170"/>
      <c r="M785" s="171"/>
    </row>
    <row r="786" spans="1:13" ht="15.75" customHeight="1">
      <c r="A786" s="168"/>
      <c r="B786" s="169"/>
      <c r="C786" s="168"/>
      <c r="D786" s="168"/>
      <c r="E786" s="168"/>
      <c r="G786" s="170"/>
      <c r="H786" s="170"/>
      <c r="M786" s="171"/>
    </row>
    <row r="787" spans="1:13" ht="15.75" customHeight="1">
      <c r="A787" s="168"/>
      <c r="B787" s="169"/>
      <c r="C787" s="168"/>
      <c r="D787" s="168"/>
      <c r="E787" s="168"/>
      <c r="G787" s="170"/>
      <c r="H787" s="170"/>
      <c r="M787" s="171"/>
    </row>
    <row r="788" spans="1:13" ht="15.75" customHeight="1">
      <c r="A788" s="168"/>
      <c r="B788" s="169"/>
      <c r="C788" s="168"/>
      <c r="D788" s="168"/>
      <c r="E788" s="168"/>
      <c r="G788" s="170"/>
      <c r="H788" s="170"/>
      <c r="M788" s="171"/>
    </row>
    <row r="789" spans="1:13" ht="15.75" customHeight="1">
      <c r="A789" s="168"/>
      <c r="B789" s="169"/>
      <c r="C789" s="168"/>
      <c r="D789" s="168"/>
      <c r="E789" s="168"/>
      <c r="G789" s="170"/>
      <c r="H789" s="170"/>
      <c r="M789" s="171"/>
    </row>
    <row r="790" spans="1:13" ht="15.75" customHeight="1">
      <c r="A790" s="168"/>
      <c r="B790" s="169"/>
      <c r="C790" s="168"/>
      <c r="D790" s="168"/>
      <c r="E790" s="168"/>
      <c r="G790" s="170"/>
      <c r="H790" s="170"/>
      <c r="M790" s="171"/>
    </row>
    <row r="791" spans="1:13" ht="15.75" customHeight="1">
      <c r="A791" s="168"/>
      <c r="B791" s="169"/>
      <c r="C791" s="168"/>
      <c r="D791" s="168"/>
      <c r="E791" s="168"/>
      <c r="G791" s="170"/>
      <c r="H791" s="170"/>
      <c r="M791" s="171"/>
    </row>
    <row r="792" spans="1:13" ht="15.75" customHeight="1">
      <c r="A792" s="168"/>
      <c r="B792" s="169"/>
      <c r="C792" s="168"/>
      <c r="D792" s="168"/>
      <c r="E792" s="168"/>
      <c r="G792" s="170"/>
      <c r="H792" s="170"/>
      <c r="M792" s="171"/>
    </row>
    <row r="793" spans="1:13" ht="15.75" customHeight="1">
      <c r="A793" s="168"/>
      <c r="B793" s="169"/>
      <c r="C793" s="168"/>
      <c r="D793" s="168"/>
      <c r="E793" s="168"/>
      <c r="G793" s="170"/>
      <c r="H793" s="170"/>
      <c r="M793" s="171"/>
    </row>
    <row r="794" spans="1:13" ht="15.75" customHeight="1">
      <c r="A794" s="168"/>
      <c r="B794" s="169"/>
      <c r="C794" s="168"/>
      <c r="D794" s="168"/>
      <c r="E794" s="168"/>
      <c r="G794" s="170"/>
      <c r="H794" s="170"/>
      <c r="M794" s="171"/>
    </row>
    <row r="795" spans="1:13" ht="15.75" customHeight="1">
      <c r="A795" s="168"/>
      <c r="B795" s="169"/>
      <c r="C795" s="168"/>
      <c r="D795" s="168"/>
      <c r="E795" s="168"/>
      <c r="G795" s="170"/>
      <c r="H795" s="170"/>
      <c r="M795" s="171"/>
    </row>
    <row r="796" spans="1:13" ht="15.75" customHeight="1">
      <c r="A796" s="168"/>
      <c r="B796" s="169"/>
      <c r="C796" s="168"/>
      <c r="D796" s="168"/>
      <c r="E796" s="168"/>
      <c r="G796" s="170"/>
      <c r="H796" s="170"/>
      <c r="M796" s="171"/>
    </row>
    <row r="797" spans="1:13" ht="15.75" customHeight="1">
      <c r="A797" s="168"/>
      <c r="B797" s="169"/>
      <c r="C797" s="168"/>
      <c r="D797" s="168"/>
      <c r="E797" s="168"/>
      <c r="G797" s="170"/>
      <c r="H797" s="170"/>
      <c r="M797" s="171"/>
    </row>
    <row r="798" spans="1:13" ht="15.75" customHeight="1">
      <c r="A798" s="168"/>
      <c r="B798" s="169"/>
      <c r="C798" s="168"/>
      <c r="D798" s="168"/>
      <c r="E798" s="168"/>
      <c r="G798" s="170"/>
      <c r="H798" s="170"/>
      <c r="M798" s="171"/>
    </row>
    <row r="799" spans="1:13" ht="15.75" customHeight="1">
      <c r="A799" s="168"/>
      <c r="B799" s="169"/>
      <c r="C799" s="168"/>
      <c r="D799" s="168"/>
      <c r="E799" s="168"/>
      <c r="G799" s="170"/>
      <c r="H799" s="170"/>
      <c r="M799" s="171"/>
    </row>
    <row r="800" spans="1:13" ht="15.75" customHeight="1">
      <c r="A800" s="168"/>
      <c r="B800" s="169"/>
      <c r="C800" s="168"/>
      <c r="D800" s="168"/>
      <c r="E800" s="168"/>
      <c r="G800" s="170"/>
      <c r="H800" s="170"/>
      <c r="M800" s="171"/>
    </row>
    <row r="801" spans="1:13" ht="15.75" customHeight="1">
      <c r="A801" s="168"/>
      <c r="B801" s="169"/>
      <c r="C801" s="168"/>
      <c r="D801" s="168"/>
      <c r="E801" s="168"/>
      <c r="G801" s="170"/>
      <c r="H801" s="170"/>
      <c r="M801" s="171"/>
    </row>
    <row r="802" spans="1:13" ht="15.75" customHeight="1">
      <c r="A802" s="168"/>
      <c r="B802" s="169"/>
      <c r="C802" s="168"/>
      <c r="D802" s="168"/>
      <c r="E802" s="168"/>
      <c r="G802" s="170"/>
      <c r="H802" s="170"/>
      <c r="M802" s="171"/>
    </row>
    <row r="803" spans="1:13" ht="15.75" customHeight="1">
      <c r="A803" s="168"/>
      <c r="B803" s="169"/>
      <c r="C803" s="168"/>
      <c r="D803" s="168"/>
      <c r="E803" s="168"/>
      <c r="G803" s="170"/>
      <c r="H803" s="170"/>
      <c r="M803" s="171"/>
    </row>
    <row r="804" spans="1:13" ht="15.75" customHeight="1">
      <c r="A804" s="168"/>
      <c r="B804" s="169"/>
      <c r="C804" s="168"/>
      <c r="D804" s="168"/>
      <c r="E804" s="168"/>
      <c r="G804" s="170"/>
      <c r="H804" s="170"/>
      <c r="M804" s="171"/>
    </row>
    <row r="805" spans="1:13" ht="15.75" customHeight="1">
      <c r="A805" s="168"/>
      <c r="B805" s="169"/>
      <c r="C805" s="168"/>
      <c r="D805" s="168"/>
      <c r="E805" s="168"/>
      <c r="G805" s="170"/>
      <c r="H805" s="170"/>
      <c r="M805" s="171"/>
    </row>
    <row r="806" spans="1:13" ht="15.75" customHeight="1">
      <c r="A806" s="168"/>
      <c r="B806" s="169"/>
      <c r="C806" s="168"/>
      <c r="D806" s="168"/>
      <c r="E806" s="168"/>
      <c r="G806" s="170"/>
      <c r="H806" s="170"/>
      <c r="M806" s="171"/>
    </row>
    <row r="807" spans="1:13" ht="15.75" customHeight="1">
      <c r="A807" s="168"/>
      <c r="B807" s="169"/>
      <c r="C807" s="168"/>
      <c r="D807" s="168"/>
      <c r="E807" s="168"/>
      <c r="G807" s="170"/>
      <c r="H807" s="170"/>
      <c r="M807" s="171"/>
    </row>
    <row r="808" spans="1:13" ht="15.75" customHeight="1">
      <c r="A808" s="168"/>
      <c r="B808" s="169"/>
      <c r="C808" s="168"/>
      <c r="D808" s="168"/>
      <c r="E808" s="168"/>
      <c r="G808" s="170"/>
      <c r="H808" s="170"/>
      <c r="M808" s="171"/>
    </row>
    <row r="809" spans="1:13" ht="15.75" customHeight="1">
      <c r="A809" s="168"/>
      <c r="B809" s="169"/>
      <c r="C809" s="168"/>
      <c r="D809" s="168"/>
      <c r="E809" s="168"/>
      <c r="G809" s="170"/>
      <c r="H809" s="170"/>
      <c r="M809" s="171"/>
    </row>
    <row r="810" spans="1:13" ht="15.75" customHeight="1">
      <c r="A810" s="168"/>
      <c r="B810" s="169"/>
      <c r="C810" s="168"/>
      <c r="D810" s="168"/>
      <c r="E810" s="168"/>
      <c r="G810" s="170"/>
      <c r="H810" s="170"/>
      <c r="M810" s="171"/>
    </row>
    <row r="811" spans="1:13" ht="15.75" customHeight="1">
      <c r="A811" s="168"/>
      <c r="B811" s="169"/>
      <c r="C811" s="168"/>
      <c r="D811" s="168"/>
      <c r="E811" s="168"/>
      <c r="G811" s="170"/>
      <c r="H811" s="170"/>
      <c r="M811" s="171"/>
    </row>
    <row r="812" spans="1:13" ht="15.75" customHeight="1">
      <c r="A812" s="168"/>
      <c r="B812" s="169"/>
      <c r="C812" s="168"/>
      <c r="D812" s="168"/>
      <c r="E812" s="168"/>
      <c r="G812" s="170"/>
      <c r="H812" s="170"/>
      <c r="M812" s="171"/>
    </row>
    <row r="813" spans="1:13" ht="15.75" customHeight="1">
      <c r="A813" s="168"/>
      <c r="B813" s="169"/>
      <c r="C813" s="168"/>
      <c r="D813" s="168"/>
      <c r="E813" s="168"/>
      <c r="G813" s="170"/>
      <c r="H813" s="170"/>
      <c r="M813" s="171"/>
    </row>
    <row r="814" spans="1:13" ht="15.75" customHeight="1">
      <c r="A814" s="168"/>
      <c r="B814" s="169"/>
      <c r="C814" s="168"/>
      <c r="D814" s="168"/>
      <c r="E814" s="168"/>
      <c r="G814" s="170"/>
      <c r="H814" s="170"/>
      <c r="M814" s="171"/>
    </row>
    <row r="815" spans="1:13" ht="15.75" customHeight="1">
      <c r="A815" s="168"/>
      <c r="B815" s="169"/>
      <c r="C815" s="168"/>
      <c r="D815" s="168"/>
      <c r="E815" s="168"/>
      <c r="G815" s="170"/>
      <c r="H815" s="170"/>
      <c r="M815" s="171"/>
    </row>
    <row r="816" spans="1:13" ht="15.75" customHeight="1">
      <c r="A816" s="168"/>
      <c r="B816" s="169"/>
      <c r="C816" s="168"/>
      <c r="D816" s="168"/>
      <c r="E816" s="168"/>
      <c r="G816" s="170"/>
      <c r="H816" s="170"/>
      <c r="M816" s="171"/>
    </row>
    <row r="817" spans="1:13" ht="15.75" customHeight="1">
      <c r="A817" s="168"/>
      <c r="B817" s="169"/>
      <c r="C817" s="168"/>
      <c r="D817" s="168"/>
      <c r="E817" s="168"/>
      <c r="G817" s="170"/>
      <c r="H817" s="170"/>
      <c r="M817" s="171"/>
    </row>
    <row r="818" spans="1:13" ht="15.75" customHeight="1">
      <c r="A818" s="168"/>
      <c r="B818" s="169"/>
      <c r="C818" s="168"/>
      <c r="D818" s="168"/>
      <c r="E818" s="168"/>
      <c r="G818" s="170"/>
      <c r="H818" s="170"/>
      <c r="M818" s="171"/>
    </row>
    <row r="819" spans="1:13" ht="15.75" customHeight="1">
      <c r="A819" s="168"/>
      <c r="B819" s="169"/>
      <c r="C819" s="168"/>
      <c r="D819" s="168"/>
      <c r="E819" s="168"/>
      <c r="G819" s="170"/>
      <c r="H819" s="170"/>
      <c r="M819" s="171"/>
    </row>
    <row r="820" spans="1:13" ht="15.75" customHeight="1">
      <c r="A820" s="168"/>
      <c r="B820" s="169"/>
      <c r="C820" s="168"/>
      <c r="D820" s="168"/>
      <c r="E820" s="168"/>
      <c r="G820" s="170"/>
      <c r="H820" s="170"/>
      <c r="M820" s="171"/>
    </row>
    <row r="821" spans="1:13" ht="15.75" customHeight="1">
      <c r="A821" s="168"/>
      <c r="B821" s="169"/>
      <c r="C821" s="168"/>
      <c r="D821" s="168"/>
      <c r="E821" s="168"/>
      <c r="G821" s="170"/>
      <c r="H821" s="170"/>
      <c r="M821" s="171"/>
    </row>
    <row r="822" spans="1:13" ht="15.75" customHeight="1">
      <c r="A822" s="168"/>
      <c r="B822" s="169"/>
      <c r="C822" s="168"/>
      <c r="D822" s="168"/>
      <c r="E822" s="168"/>
      <c r="G822" s="170"/>
      <c r="H822" s="170"/>
      <c r="M822" s="171"/>
    </row>
    <row r="823" spans="1:13" ht="15.75" customHeight="1">
      <c r="A823" s="168"/>
      <c r="B823" s="169"/>
      <c r="C823" s="168"/>
      <c r="D823" s="168"/>
      <c r="E823" s="168"/>
      <c r="G823" s="170"/>
      <c r="H823" s="170"/>
      <c r="M823" s="171"/>
    </row>
    <row r="824" spans="1:13" ht="15.75" customHeight="1">
      <c r="A824" s="168"/>
      <c r="B824" s="169"/>
      <c r="C824" s="168"/>
      <c r="D824" s="168"/>
      <c r="E824" s="168"/>
      <c r="G824" s="170"/>
      <c r="H824" s="170"/>
      <c r="M824" s="171"/>
    </row>
    <row r="825" spans="1:13" ht="15.75" customHeight="1">
      <c r="A825" s="168"/>
      <c r="B825" s="169"/>
      <c r="C825" s="168"/>
      <c r="D825" s="168"/>
      <c r="E825" s="168"/>
      <c r="G825" s="170"/>
      <c r="H825" s="170"/>
      <c r="M825" s="171"/>
    </row>
    <row r="826" spans="1:13" ht="15.75" customHeight="1">
      <c r="A826" s="168"/>
      <c r="B826" s="169"/>
      <c r="C826" s="168"/>
      <c r="D826" s="168"/>
      <c r="E826" s="168"/>
      <c r="G826" s="170"/>
      <c r="H826" s="170"/>
      <c r="M826" s="171"/>
    </row>
    <row r="827" spans="1:13" ht="15.75" customHeight="1">
      <c r="A827" s="168"/>
      <c r="B827" s="169"/>
      <c r="C827" s="168"/>
      <c r="D827" s="168"/>
      <c r="E827" s="168"/>
      <c r="G827" s="170"/>
      <c r="H827" s="170"/>
      <c r="M827" s="171"/>
    </row>
    <row r="828" spans="1:13" ht="15.75" customHeight="1">
      <c r="A828" s="168"/>
      <c r="B828" s="169"/>
      <c r="C828" s="168"/>
      <c r="D828" s="168"/>
      <c r="E828" s="168"/>
      <c r="G828" s="170"/>
      <c r="H828" s="170"/>
      <c r="M828" s="171"/>
    </row>
    <row r="829" spans="1:13" ht="15.75" customHeight="1">
      <c r="A829" s="168"/>
      <c r="B829" s="169"/>
      <c r="C829" s="168"/>
      <c r="D829" s="168"/>
      <c r="E829" s="168"/>
      <c r="G829" s="170"/>
      <c r="H829" s="170"/>
      <c r="M829" s="171"/>
    </row>
    <row r="830" spans="1:13" ht="15.75" customHeight="1">
      <c r="A830" s="168"/>
      <c r="B830" s="169"/>
      <c r="C830" s="168"/>
      <c r="D830" s="168"/>
      <c r="E830" s="168"/>
      <c r="G830" s="170"/>
      <c r="H830" s="170"/>
      <c r="M830" s="171"/>
    </row>
    <row r="831" spans="1:13" ht="15.75" customHeight="1">
      <c r="A831" s="168"/>
      <c r="B831" s="169"/>
      <c r="C831" s="168"/>
      <c r="D831" s="168"/>
      <c r="E831" s="168"/>
      <c r="G831" s="170"/>
      <c r="H831" s="170"/>
      <c r="M831" s="171"/>
    </row>
    <row r="832" spans="1:13" ht="15.75" customHeight="1">
      <c r="A832" s="168"/>
      <c r="B832" s="169"/>
      <c r="C832" s="168"/>
      <c r="D832" s="168"/>
      <c r="E832" s="168"/>
      <c r="G832" s="170"/>
      <c r="H832" s="170"/>
      <c r="M832" s="171"/>
    </row>
    <row r="833" spans="1:13" ht="15.75" customHeight="1">
      <c r="A833" s="168"/>
      <c r="B833" s="169"/>
      <c r="C833" s="168"/>
      <c r="D833" s="168"/>
      <c r="E833" s="168"/>
      <c r="G833" s="170"/>
      <c r="H833" s="170"/>
      <c r="M833" s="171"/>
    </row>
    <row r="834" spans="1:13" ht="15.75" customHeight="1">
      <c r="A834" s="168"/>
      <c r="B834" s="169"/>
      <c r="C834" s="168"/>
      <c r="D834" s="168"/>
      <c r="E834" s="168"/>
      <c r="G834" s="170"/>
      <c r="H834" s="170"/>
      <c r="M834" s="171"/>
    </row>
    <row r="835" spans="1:13" ht="15.75" customHeight="1">
      <c r="A835" s="168"/>
      <c r="B835" s="169"/>
      <c r="C835" s="168"/>
      <c r="D835" s="168"/>
      <c r="E835" s="168"/>
      <c r="G835" s="170"/>
      <c r="H835" s="170"/>
      <c r="M835" s="171"/>
    </row>
    <row r="836" spans="1:13" ht="15.75" customHeight="1">
      <c r="A836" s="168"/>
      <c r="B836" s="169"/>
      <c r="C836" s="168"/>
      <c r="D836" s="168"/>
      <c r="E836" s="168"/>
      <c r="G836" s="170"/>
      <c r="H836" s="170"/>
      <c r="M836" s="171"/>
    </row>
    <row r="837" spans="1:13" ht="15.75" customHeight="1">
      <c r="A837" s="168"/>
      <c r="B837" s="169"/>
      <c r="C837" s="168"/>
      <c r="D837" s="168"/>
      <c r="E837" s="168"/>
      <c r="G837" s="170"/>
      <c r="H837" s="170"/>
      <c r="M837" s="171"/>
    </row>
    <row r="838" spans="1:13" ht="15.75" customHeight="1">
      <c r="A838" s="168"/>
      <c r="B838" s="169"/>
      <c r="C838" s="168"/>
      <c r="D838" s="168"/>
      <c r="E838" s="168"/>
      <c r="G838" s="170"/>
      <c r="H838" s="170"/>
      <c r="M838" s="171"/>
    </row>
    <row r="839" spans="1:13" ht="15.75" customHeight="1">
      <c r="A839" s="168"/>
      <c r="B839" s="169"/>
      <c r="C839" s="168"/>
      <c r="D839" s="168"/>
      <c r="E839" s="168"/>
      <c r="G839" s="170"/>
      <c r="H839" s="170"/>
      <c r="M839" s="171"/>
    </row>
    <row r="840" spans="1:13" ht="15.75" customHeight="1">
      <c r="A840" s="168"/>
      <c r="B840" s="169"/>
      <c r="C840" s="168"/>
      <c r="D840" s="168"/>
      <c r="E840" s="168"/>
      <c r="G840" s="170"/>
      <c r="H840" s="170"/>
      <c r="M840" s="171"/>
    </row>
    <row r="841" spans="1:13" ht="15.75" customHeight="1">
      <c r="A841" s="168"/>
      <c r="B841" s="169"/>
      <c r="C841" s="168"/>
      <c r="D841" s="168"/>
      <c r="E841" s="168"/>
      <c r="G841" s="170"/>
      <c r="H841" s="170"/>
      <c r="M841" s="171"/>
    </row>
    <row r="842" spans="1:13" ht="15.75" customHeight="1">
      <c r="A842" s="168"/>
      <c r="B842" s="169"/>
      <c r="C842" s="168"/>
      <c r="D842" s="168"/>
      <c r="E842" s="168"/>
      <c r="G842" s="170"/>
      <c r="H842" s="170"/>
      <c r="M842" s="171"/>
    </row>
    <row r="843" spans="1:13" ht="15.75" customHeight="1">
      <c r="A843" s="168"/>
      <c r="B843" s="169"/>
      <c r="C843" s="168"/>
      <c r="D843" s="168"/>
      <c r="E843" s="168"/>
      <c r="G843" s="170"/>
      <c r="H843" s="170"/>
      <c r="M843" s="171"/>
    </row>
    <row r="844" spans="1:13" ht="15.75" customHeight="1">
      <c r="A844" s="168"/>
      <c r="B844" s="169"/>
      <c r="C844" s="168"/>
      <c r="D844" s="168"/>
      <c r="E844" s="168"/>
      <c r="G844" s="170"/>
      <c r="H844" s="170"/>
      <c r="M844" s="171"/>
    </row>
    <row r="845" spans="1:13" ht="15.75" customHeight="1">
      <c r="A845" s="168"/>
      <c r="B845" s="169"/>
      <c r="C845" s="168"/>
      <c r="D845" s="168"/>
      <c r="E845" s="168"/>
      <c r="G845" s="170"/>
      <c r="H845" s="170"/>
      <c r="M845" s="171"/>
    </row>
    <row r="846" spans="1:13" ht="15.75" customHeight="1">
      <c r="A846" s="168"/>
      <c r="B846" s="169"/>
      <c r="C846" s="168"/>
      <c r="D846" s="168"/>
      <c r="E846" s="168"/>
      <c r="G846" s="170"/>
      <c r="H846" s="170"/>
      <c r="M846" s="171"/>
    </row>
    <row r="847" spans="1:13" ht="15.75" customHeight="1">
      <c r="A847" s="168"/>
      <c r="B847" s="169"/>
      <c r="C847" s="168"/>
      <c r="D847" s="168"/>
      <c r="E847" s="168"/>
      <c r="G847" s="170"/>
      <c r="H847" s="170"/>
      <c r="M847" s="171"/>
    </row>
    <row r="848" spans="1:13" ht="15.75" customHeight="1">
      <c r="A848" s="168"/>
      <c r="B848" s="169"/>
      <c r="C848" s="168"/>
      <c r="D848" s="168"/>
      <c r="E848" s="168"/>
      <c r="G848" s="170"/>
      <c r="H848" s="170"/>
      <c r="M848" s="171"/>
    </row>
    <row r="849" spans="1:13" ht="15.75" customHeight="1">
      <c r="A849" s="168"/>
      <c r="B849" s="169"/>
      <c r="C849" s="168"/>
      <c r="D849" s="168"/>
      <c r="E849" s="168"/>
      <c r="G849" s="170"/>
      <c r="H849" s="170"/>
      <c r="M849" s="171"/>
    </row>
    <row r="850" spans="1:13" ht="15.75" customHeight="1">
      <c r="A850" s="168"/>
      <c r="B850" s="169"/>
      <c r="C850" s="168"/>
      <c r="D850" s="168"/>
      <c r="E850" s="168"/>
      <c r="G850" s="170"/>
      <c r="H850" s="170"/>
      <c r="M850" s="171"/>
    </row>
    <row r="851" spans="1:13" ht="15.75" customHeight="1">
      <c r="A851" s="168"/>
      <c r="B851" s="169"/>
      <c r="C851" s="168"/>
      <c r="D851" s="168"/>
      <c r="E851" s="168"/>
      <c r="G851" s="170"/>
      <c r="H851" s="170"/>
      <c r="M851" s="171"/>
    </row>
    <row r="852" spans="1:13" ht="15.75" customHeight="1">
      <c r="A852" s="168"/>
      <c r="B852" s="169"/>
      <c r="C852" s="168"/>
      <c r="D852" s="168"/>
      <c r="E852" s="168"/>
      <c r="G852" s="170"/>
      <c r="H852" s="170"/>
      <c r="M852" s="171"/>
    </row>
    <row r="853" spans="1:13" ht="15.75" customHeight="1">
      <c r="A853" s="168"/>
      <c r="B853" s="169"/>
      <c r="C853" s="168"/>
      <c r="D853" s="168"/>
      <c r="E853" s="168"/>
      <c r="G853" s="170"/>
      <c r="H853" s="170"/>
      <c r="M853" s="171"/>
    </row>
    <row r="854" spans="1:13" ht="15.75" customHeight="1">
      <c r="A854" s="168"/>
      <c r="B854" s="169"/>
      <c r="C854" s="168"/>
      <c r="D854" s="168"/>
      <c r="E854" s="168"/>
      <c r="G854" s="170"/>
      <c r="H854" s="170"/>
      <c r="M854" s="171"/>
    </row>
    <row r="855" spans="1:13" ht="15.75" customHeight="1">
      <c r="A855" s="168"/>
      <c r="B855" s="169"/>
      <c r="C855" s="168"/>
      <c r="D855" s="168"/>
      <c r="E855" s="168"/>
      <c r="G855" s="170"/>
      <c r="H855" s="170"/>
      <c r="M855" s="171"/>
    </row>
    <row r="856" spans="1:13" ht="15.75" customHeight="1">
      <c r="A856" s="168"/>
      <c r="B856" s="169"/>
      <c r="C856" s="168"/>
      <c r="D856" s="168"/>
      <c r="E856" s="168"/>
      <c r="G856" s="170"/>
      <c r="H856" s="170"/>
      <c r="M856" s="171"/>
    </row>
    <row r="857" spans="1:13" ht="15.75" customHeight="1">
      <c r="A857" s="168"/>
      <c r="B857" s="169"/>
      <c r="C857" s="168"/>
      <c r="D857" s="168"/>
      <c r="E857" s="168"/>
      <c r="G857" s="170"/>
      <c r="H857" s="170"/>
      <c r="M857" s="171"/>
    </row>
    <row r="858" spans="1:13" ht="15.75" customHeight="1">
      <c r="A858" s="168"/>
      <c r="B858" s="169"/>
      <c r="C858" s="168"/>
      <c r="D858" s="168"/>
      <c r="E858" s="168"/>
      <c r="G858" s="170"/>
      <c r="H858" s="170"/>
      <c r="M858" s="171"/>
    </row>
    <row r="859" spans="1:13" ht="15.75" customHeight="1">
      <c r="A859" s="168"/>
      <c r="B859" s="169"/>
      <c r="C859" s="168"/>
      <c r="D859" s="168"/>
      <c r="E859" s="168"/>
      <c r="G859" s="170"/>
      <c r="H859" s="170"/>
      <c r="M859" s="171"/>
    </row>
    <row r="860" spans="1:13" ht="15.75" customHeight="1">
      <c r="A860" s="168"/>
      <c r="B860" s="169"/>
      <c r="C860" s="168"/>
      <c r="D860" s="168"/>
      <c r="E860" s="168"/>
      <c r="G860" s="170"/>
      <c r="H860" s="170"/>
      <c r="M860" s="171"/>
    </row>
    <row r="861" spans="1:13" ht="15.75" customHeight="1">
      <c r="A861" s="168"/>
      <c r="B861" s="169"/>
      <c r="C861" s="168"/>
      <c r="D861" s="168"/>
      <c r="E861" s="168"/>
      <c r="G861" s="170"/>
      <c r="H861" s="170"/>
      <c r="M861" s="171"/>
    </row>
    <row r="862" spans="1:13" ht="15.75" customHeight="1">
      <c r="A862" s="168"/>
      <c r="B862" s="169"/>
      <c r="C862" s="168"/>
      <c r="D862" s="168"/>
      <c r="E862" s="168"/>
      <c r="G862" s="170"/>
      <c r="H862" s="170"/>
      <c r="M862" s="171"/>
    </row>
    <row r="863" spans="1:13" ht="15.75" customHeight="1">
      <c r="A863" s="168"/>
      <c r="B863" s="169"/>
      <c r="C863" s="168"/>
      <c r="D863" s="168"/>
      <c r="E863" s="168"/>
      <c r="G863" s="170"/>
      <c r="H863" s="170"/>
      <c r="M863" s="171"/>
    </row>
    <row r="864" spans="1:13" ht="15.75" customHeight="1">
      <c r="A864" s="168"/>
      <c r="B864" s="169"/>
      <c r="C864" s="168"/>
      <c r="D864" s="168"/>
      <c r="E864" s="168"/>
      <c r="G864" s="170"/>
      <c r="H864" s="170"/>
      <c r="M864" s="171"/>
    </row>
    <row r="865" spans="1:13" ht="15.75" customHeight="1">
      <c r="A865" s="168"/>
      <c r="B865" s="169"/>
      <c r="C865" s="168"/>
      <c r="D865" s="168"/>
      <c r="E865" s="168"/>
      <c r="G865" s="170"/>
      <c r="H865" s="170"/>
      <c r="M865" s="171"/>
    </row>
    <row r="866" spans="1:13" ht="15.75" customHeight="1">
      <c r="A866" s="168"/>
      <c r="B866" s="169"/>
      <c r="C866" s="168"/>
      <c r="D866" s="168"/>
      <c r="E866" s="168"/>
      <c r="G866" s="170"/>
      <c r="H866" s="170"/>
      <c r="M866" s="171"/>
    </row>
    <row r="867" spans="1:13" ht="15.75" customHeight="1">
      <c r="A867" s="168"/>
      <c r="B867" s="169"/>
      <c r="C867" s="168"/>
      <c r="D867" s="168"/>
      <c r="E867" s="168"/>
      <c r="G867" s="170"/>
      <c r="H867" s="170"/>
      <c r="M867" s="171"/>
    </row>
    <row r="868" spans="1:13" ht="15.75" customHeight="1">
      <c r="A868" s="168"/>
      <c r="B868" s="169"/>
      <c r="C868" s="168"/>
      <c r="D868" s="168"/>
      <c r="E868" s="168"/>
      <c r="G868" s="170"/>
      <c r="H868" s="170"/>
      <c r="M868" s="171"/>
    </row>
    <row r="869" spans="1:13" ht="15.75" customHeight="1">
      <c r="A869" s="168"/>
      <c r="B869" s="169"/>
      <c r="C869" s="168"/>
      <c r="D869" s="168"/>
      <c r="E869" s="168"/>
      <c r="G869" s="170"/>
      <c r="H869" s="170"/>
      <c r="M869" s="171"/>
    </row>
    <row r="870" spans="1:13" ht="15.75" customHeight="1">
      <c r="A870" s="168"/>
      <c r="B870" s="169"/>
      <c r="C870" s="168"/>
      <c r="D870" s="168"/>
      <c r="E870" s="168"/>
      <c r="G870" s="170"/>
      <c r="H870" s="170"/>
      <c r="M870" s="171"/>
    </row>
    <row r="871" spans="1:13" ht="15.75" customHeight="1">
      <c r="A871" s="168"/>
      <c r="B871" s="169"/>
      <c r="C871" s="168"/>
      <c r="D871" s="168"/>
      <c r="E871" s="168"/>
      <c r="G871" s="170"/>
      <c r="H871" s="170"/>
      <c r="M871" s="171"/>
    </row>
    <row r="872" spans="1:13" ht="15.75" customHeight="1">
      <c r="A872" s="168"/>
      <c r="B872" s="169"/>
      <c r="C872" s="168"/>
      <c r="D872" s="168"/>
      <c r="E872" s="168"/>
      <c r="G872" s="170"/>
      <c r="H872" s="170"/>
      <c r="M872" s="171"/>
    </row>
    <row r="873" spans="1:13" ht="15.75" customHeight="1">
      <c r="A873" s="168"/>
      <c r="B873" s="169"/>
      <c r="C873" s="168"/>
      <c r="D873" s="168"/>
      <c r="E873" s="168"/>
      <c r="G873" s="170"/>
      <c r="H873" s="170"/>
      <c r="M873" s="171"/>
    </row>
    <row r="874" spans="1:13" ht="15.75" customHeight="1">
      <c r="A874" s="168"/>
      <c r="B874" s="169"/>
      <c r="C874" s="168"/>
      <c r="D874" s="168"/>
      <c r="E874" s="168"/>
      <c r="G874" s="170"/>
      <c r="H874" s="170"/>
      <c r="M874" s="171"/>
    </row>
    <row r="875" spans="1:13" ht="15.75" customHeight="1">
      <c r="A875" s="168"/>
      <c r="B875" s="169"/>
      <c r="C875" s="168"/>
      <c r="D875" s="168"/>
      <c r="E875" s="168"/>
      <c r="G875" s="170"/>
      <c r="H875" s="170"/>
      <c r="M875" s="171"/>
    </row>
    <row r="876" spans="1:13" ht="15.75" customHeight="1">
      <c r="A876" s="168"/>
      <c r="B876" s="169"/>
      <c r="C876" s="168"/>
      <c r="D876" s="168"/>
      <c r="E876" s="168"/>
      <c r="G876" s="170"/>
      <c r="H876" s="170"/>
      <c r="M876" s="171"/>
    </row>
    <row r="877" spans="1:13" ht="15.75" customHeight="1">
      <c r="A877" s="168"/>
      <c r="B877" s="169"/>
      <c r="C877" s="168"/>
      <c r="D877" s="168"/>
      <c r="E877" s="168"/>
      <c r="G877" s="170"/>
      <c r="H877" s="170"/>
      <c r="M877" s="171"/>
    </row>
    <row r="878" spans="1:13" ht="15.75" customHeight="1">
      <c r="A878" s="168"/>
      <c r="B878" s="169"/>
      <c r="C878" s="168"/>
      <c r="D878" s="168"/>
      <c r="E878" s="168"/>
      <c r="G878" s="170"/>
      <c r="H878" s="170"/>
      <c r="M878" s="171"/>
    </row>
    <row r="879" spans="1:13" ht="15.75" customHeight="1">
      <c r="A879" s="168"/>
      <c r="B879" s="169"/>
      <c r="C879" s="168"/>
      <c r="D879" s="168"/>
      <c r="E879" s="168"/>
      <c r="G879" s="170"/>
      <c r="H879" s="170"/>
      <c r="M879" s="171"/>
    </row>
    <row r="880" spans="1:13" ht="15.75" customHeight="1">
      <c r="A880" s="168"/>
      <c r="B880" s="169"/>
      <c r="C880" s="168"/>
      <c r="D880" s="168"/>
      <c r="E880" s="168"/>
      <c r="G880" s="170"/>
      <c r="H880" s="170"/>
      <c r="M880" s="171"/>
    </row>
    <row r="881" spans="1:13" ht="15.75" customHeight="1">
      <c r="A881" s="168"/>
      <c r="B881" s="169"/>
      <c r="C881" s="168"/>
      <c r="D881" s="168"/>
      <c r="E881" s="168"/>
      <c r="G881" s="170"/>
      <c r="H881" s="170"/>
      <c r="M881" s="171"/>
    </row>
    <row r="882" spans="1:13" ht="15.75" customHeight="1">
      <c r="A882" s="168"/>
      <c r="B882" s="169"/>
      <c r="C882" s="168"/>
      <c r="D882" s="168"/>
      <c r="E882" s="168"/>
      <c r="G882" s="170"/>
      <c r="H882" s="170"/>
      <c r="M882" s="171"/>
    </row>
    <row r="883" spans="1:13" ht="15.75" customHeight="1">
      <c r="A883" s="168"/>
      <c r="B883" s="169"/>
      <c r="C883" s="168"/>
      <c r="D883" s="168"/>
      <c r="E883" s="168"/>
      <c r="G883" s="170"/>
      <c r="H883" s="170"/>
      <c r="M883" s="171"/>
    </row>
    <row r="884" spans="1:13" ht="15.75" customHeight="1">
      <c r="A884" s="168"/>
      <c r="B884" s="169"/>
      <c r="C884" s="168"/>
      <c r="D884" s="168"/>
      <c r="E884" s="168"/>
      <c r="G884" s="170"/>
      <c r="H884" s="170"/>
      <c r="M884" s="171"/>
    </row>
    <row r="885" spans="1:13" ht="15.75" customHeight="1">
      <c r="A885" s="168"/>
      <c r="B885" s="169"/>
      <c r="C885" s="168"/>
      <c r="D885" s="168"/>
      <c r="E885" s="168"/>
      <c r="G885" s="170"/>
      <c r="H885" s="170"/>
      <c r="M885" s="171"/>
    </row>
    <row r="886" spans="1:13" ht="15.75" customHeight="1">
      <c r="A886" s="168"/>
      <c r="B886" s="169"/>
      <c r="C886" s="168"/>
      <c r="D886" s="168"/>
      <c r="E886" s="168"/>
      <c r="G886" s="170"/>
      <c r="H886" s="170"/>
      <c r="M886" s="171"/>
    </row>
    <row r="887" spans="1:13" ht="15.75" customHeight="1">
      <c r="A887" s="168"/>
      <c r="B887" s="169"/>
      <c r="C887" s="168"/>
      <c r="D887" s="168"/>
      <c r="E887" s="168"/>
      <c r="G887" s="170"/>
      <c r="H887" s="170"/>
      <c r="M887" s="171"/>
    </row>
    <row r="888" spans="1:13" ht="15.75" customHeight="1">
      <c r="A888" s="168"/>
      <c r="B888" s="169"/>
      <c r="C888" s="168"/>
      <c r="D888" s="168"/>
      <c r="E888" s="168"/>
      <c r="G888" s="170"/>
      <c r="H888" s="170"/>
      <c r="M888" s="171"/>
    </row>
    <row r="889" spans="1:13" ht="15.75" customHeight="1">
      <c r="A889" s="168"/>
      <c r="B889" s="169"/>
      <c r="C889" s="168"/>
      <c r="D889" s="168"/>
      <c r="E889" s="168"/>
      <c r="G889" s="170"/>
      <c r="H889" s="170"/>
      <c r="M889" s="171"/>
    </row>
    <row r="890" spans="1:13" ht="15.75" customHeight="1">
      <c r="A890" s="168"/>
      <c r="B890" s="169"/>
      <c r="C890" s="168"/>
      <c r="D890" s="168"/>
      <c r="E890" s="168"/>
      <c r="G890" s="170"/>
      <c r="H890" s="170"/>
      <c r="M890" s="171"/>
    </row>
    <row r="891" spans="1:13" ht="15.75" customHeight="1">
      <c r="A891" s="168"/>
      <c r="B891" s="169"/>
      <c r="C891" s="168"/>
      <c r="D891" s="168"/>
      <c r="E891" s="168"/>
      <c r="G891" s="170"/>
      <c r="H891" s="170"/>
      <c r="M891" s="171"/>
    </row>
    <row r="892" spans="1:13" ht="15.75" customHeight="1">
      <c r="A892" s="168"/>
      <c r="B892" s="169"/>
      <c r="C892" s="168"/>
      <c r="D892" s="168"/>
      <c r="E892" s="168"/>
      <c r="G892" s="170"/>
      <c r="H892" s="170"/>
      <c r="M892" s="171"/>
    </row>
    <row r="893" spans="1:13" ht="15.75" customHeight="1">
      <c r="A893" s="168"/>
      <c r="B893" s="169"/>
      <c r="C893" s="168"/>
      <c r="D893" s="168"/>
      <c r="E893" s="168"/>
      <c r="G893" s="170"/>
      <c r="H893" s="170"/>
      <c r="M893" s="171"/>
    </row>
    <row r="894" spans="1:13" ht="15.75" customHeight="1">
      <c r="A894" s="168"/>
      <c r="B894" s="169"/>
      <c r="C894" s="168"/>
      <c r="D894" s="168"/>
      <c r="E894" s="168"/>
      <c r="G894" s="170"/>
      <c r="H894" s="170"/>
      <c r="M894" s="171"/>
    </row>
    <row r="895" spans="1:13" ht="15.75" customHeight="1">
      <c r="A895" s="168"/>
      <c r="B895" s="169"/>
      <c r="C895" s="168"/>
      <c r="D895" s="168"/>
      <c r="E895" s="168"/>
      <c r="G895" s="170"/>
      <c r="H895" s="170"/>
      <c r="M895" s="171"/>
    </row>
    <row r="896" spans="1:13" ht="15.75" customHeight="1">
      <c r="A896" s="168"/>
      <c r="B896" s="169"/>
      <c r="C896" s="168"/>
      <c r="D896" s="168"/>
      <c r="E896" s="168"/>
      <c r="G896" s="170"/>
      <c r="H896" s="170"/>
      <c r="M896" s="171"/>
    </row>
    <row r="897" spans="1:13" ht="15.75" customHeight="1">
      <c r="A897" s="168"/>
      <c r="B897" s="169"/>
      <c r="C897" s="168"/>
      <c r="D897" s="168"/>
      <c r="E897" s="168"/>
      <c r="G897" s="170"/>
      <c r="H897" s="170"/>
      <c r="M897" s="171"/>
    </row>
    <row r="898" spans="1:13" ht="15.75" customHeight="1">
      <c r="A898" s="168"/>
      <c r="B898" s="169"/>
      <c r="C898" s="168"/>
      <c r="D898" s="168"/>
      <c r="E898" s="168"/>
      <c r="G898" s="170"/>
      <c r="H898" s="170"/>
      <c r="M898" s="171"/>
    </row>
    <row r="899" spans="1:13" ht="15.75" customHeight="1">
      <c r="A899" s="168"/>
      <c r="B899" s="169"/>
      <c r="C899" s="168"/>
      <c r="D899" s="168"/>
      <c r="E899" s="168"/>
      <c r="G899" s="170"/>
      <c r="H899" s="170"/>
      <c r="M899" s="171"/>
    </row>
    <row r="900" spans="1:13" ht="15.75" customHeight="1">
      <c r="A900" s="168"/>
      <c r="B900" s="169"/>
      <c r="C900" s="168"/>
      <c r="D900" s="168"/>
      <c r="E900" s="168"/>
      <c r="G900" s="170"/>
      <c r="H900" s="170"/>
      <c r="M900" s="171"/>
    </row>
    <row r="901" spans="1:13" ht="15.75" customHeight="1">
      <c r="A901" s="168"/>
      <c r="B901" s="169"/>
      <c r="C901" s="168"/>
      <c r="D901" s="168"/>
      <c r="E901" s="168"/>
      <c r="G901" s="170"/>
      <c r="H901" s="170"/>
      <c r="M901" s="171"/>
    </row>
    <row r="902" spans="1:13" ht="15.75" customHeight="1">
      <c r="A902" s="168"/>
      <c r="B902" s="169"/>
      <c r="C902" s="168"/>
      <c r="D902" s="168"/>
      <c r="E902" s="168"/>
      <c r="G902" s="170"/>
      <c r="H902" s="170"/>
      <c r="M902" s="171"/>
    </row>
    <row r="903" spans="1:13" ht="15.75" customHeight="1">
      <c r="A903" s="168"/>
      <c r="B903" s="169"/>
      <c r="C903" s="168"/>
      <c r="D903" s="168"/>
      <c r="E903" s="168"/>
      <c r="G903" s="170"/>
      <c r="H903" s="170"/>
      <c r="M903" s="171"/>
    </row>
    <row r="904" spans="1:13" ht="15.75" customHeight="1">
      <c r="A904" s="168"/>
      <c r="B904" s="169"/>
      <c r="C904" s="168"/>
      <c r="D904" s="168"/>
      <c r="E904" s="168"/>
      <c r="G904" s="170"/>
      <c r="H904" s="170"/>
      <c r="M904" s="171"/>
    </row>
    <row r="905" spans="1:13" ht="15.75" customHeight="1">
      <c r="A905" s="168"/>
      <c r="B905" s="169"/>
      <c r="C905" s="168"/>
      <c r="D905" s="168"/>
      <c r="E905" s="168"/>
      <c r="G905" s="170"/>
      <c r="H905" s="170"/>
      <c r="M905" s="171"/>
    </row>
    <row r="906" spans="1:13" ht="15.75" customHeight="1">
      <c r="A906" s="168"/>
      <c r="B906" s="169"/>
      <c r="C906" s="168"/>
      <c r="D906" s="168"/>
      <c r="E906" s="168"/>
      <c r="G906" s="170"/>
      <c r="H906" s="170"/>
      <c r="M906" s="171"/>
    </row>
    <row r="907" spans="1:13" ht="15.75" customHeight="1">
      <c r="A907" s="168"/>
      <c r="B907" s="169"/>
      <c r="C907" s="168"/>
      <c r="D907" s="168"/>
      <c r="E907" s="168"/>
      <c r="G907" s="170"/>
      <c r="H907" s="170"/>
      <c r="M907" s="171"/>
    </row>
    <row r="908" spans="1:13" ht="15.75" customHeight="1">
      <c r="A908" s="168"/>
      <c r="B908" s="169"/>
      <c r="C908" s="168"/>
      <c r="D908" s="168"/>
      <c r="E908" s="168"/>
      <c r="G908" s="170"/>
      <c r="H908" s="170"/>
      <c r="M908" s="171"/>
    </row>
    <row r="909" spans="1:13" ht="15.75" customHeight="1">
      <c r="A909" s="168"/>
      <c r="B909" s="169"/>
      <c r="C909" s="168"/>
      <c r="D909" s="168"/>
      <c r="E909" s="168"/>
      <c r="G909" s="170"/>
      <c r="H909" s="170"/>
      <c r="M909" s="171"/>
    </row>
    <row r="910" spans="1:13" ht="15.75" customHeight="1">
      <c r="A910" s="168"/>
      <c r="B910" s="169"/>
      <c r="C910" s="168"/>
      <c r="D910" s="168"/>
      <c r="E910" s="168"/>
      <c r="G910" s="170"/>
      <c r="H910" s="170"/>
      <c r="M910" s="171"/>
    </row>
    <row r="911" spans="1:13" ht="15.75" customHeight="1">
      <c r="A911" s="168"/>
      <c r="B911" s="169"/>
      <c r="C911" s="168"/>
      <c r="D911" s="168"/>
      <c r="E911" s="168"/>
      <c r="G911" s="170"/>
      <c r="H911" s="170"/>
      <c r="M911" s="171"/>
    </row>
    <row r="912" spans="1:13" ht="15.75" customHeight="1">
      <c r="A912" s="168"/>
      <c r="B912" s="169"/>
      <c r="C912" s="168"/>
      <c r="D912" s="168"/>
      <c r="E912" s="168"/>
      <c r="G912" s="170"/>
      <c r="H912" s="170"/>
      <c r="M912" s="171"/>
    </row>
    <row r="913" spans="1:13" ht="15.75" customHeight="1">
      <c r="A913" s="168"/>
      <c r="B913" s="169"/>
      <c r="C913" s="168"/>
      <c r="D913" s="168"/>
      <c r="E913" s="168"/>
      <c r="G913" s="170"/>
      <c r="H913" s="170"/>
      <c r="M913" s="171"/>
    </row>
    <row r="914" spans="1:13" ht="15.75" customHeight="1">
      <c r="A914" s="168"/>
      <c r="B914" s="169"/>
      <c r="C914" s="168"/>
      <c r="D914" s="168"/>
      <c r="E914" s="168"/>
      <c r="G914" s="170"/>
      <c r="H914" s="170"/>
      <c r="M914" s="171"/>
    </row>
    <row r="915" spans="1:13" ht="15.75" customHeight="1">
      <c r="A915" s="168"/>
      <c r="B915" s="169"/>
      <c r="C915" s="168"/>
      <c r="D915" s="168"/>
      <c r="E915" s="168"/>
      <c r="G915" s="170"/>
      <c r="H915" s="170"/>
      <c r="M915" s="171"/>
    </row>
    <row r="916" spans="1:13" ht="15.75" customHeight="1">
      <c r="A916" s="168"/>
      <c r="B916" s="169"/>
      <c r="C916" s="168"/>
      <c r="D916" s="168"/>
      <c r="E916" s="168"/>
      <c r="G916" s="170"/>
      <c r="H916" s="170"/>
      <c r="M916" s="171"/>
    </row>
    <row r="917" spans="1:13" ht="15.75" customHeight="1">
      <c r="A917" s="168"/>
      <c r="B917" s="169"/>
      <c r="C917" s="168"/>
      <c r="D917" s="168"/>
      <c r="E917" s="168"/>
      <c r="G917" s="170"/>
      <c r="H917" s="170"/>
      <c r="M917" s="171"/>
    </row>
    <row r="918" spans="1:13" ht="15.75" customHeight="1">
      <c r="A918" s="168"/>
      <c r="B918" s="169"/>
      <c r="C918" s="168"/>
      <c r="D918" s="168"/>
      <c r="E918" s="168"/>
      <c r="G918" s="170"/>
      <c r="H918" s="170"/>
      <c r="M918" s="171"/>
    </row>
    <row r="919" spans="1:13" ht="15.75" customHeight="1">
      <c r="A919" s="168"/>
      <c r="B919" s="169"/>
      <c r="C919" s="168"/>
      <c r="D919" s="168"/>
      <c r="E919" s="168"/>
      <c r="G919" s="170"/>
      <c r="H919" s="170"/>
      <c r="M919" s="171"/>
    </row>
    <row r="920" spans="1:13" ht="15.75" customHeight="1">
      <c r="A920" s="168"/>
      <c r="B920" s="169"/>
      <c r="C920" s="168"/>
      <c r="D920" s="168"/>
      <c r="E920" s="168"/>
      <c r="G920" s="170"/>
      <c r="H920" s="170"/>
      <c r="M920" s="171"/>
    </row>
    <row r="921" spans="1:13" ht="15.75" customHeight="1">
      <c r="A921" s="168"/>
      <c r="B921" s="169"/>
      <c r="C921" s="168"/>
      <c r="D921" s="168"/>
      <c r="E921" s="168"/>
      <c r="G921" s="170"/>
      <c r="H921" s="170"/>
      <c r="M921" s="171"/>
    </row>
    <row r="922" spans="1:13" ht="15.75" customHeight="1">
      <c r="A922" s="168"/>
      <c r="B922" s="169"/>
      <c r="C922" s="168"/>
      <c r="D922" s="168"/>
      <c r="E922" s="168"/>
      <c r="G922" s="170"/>
      <c r="H922" s="170"/>
      <c r="M922" s="171"/>
    </row>
    <row r="923" spans="1:13" ht="15.75" customHeight="1">
      <c r="A923" s="168"/>
      <c r="B923" s="169"/>
      <c r="C923" s="168"/>
      <c r="D923" s="168"/>
      <c r="E923" s="168"/>
      <c r="G923" s="170"/>
      <c r="H923" s="170"/>
      <c r="M923" s="171"/>
    </row>
    <row r="924" spans="1:13" ht="15.75" customHeight="1">
      <c r="A924" s="168"/>
      <c r="B924" s="169"/>
      <c r="C924" s="168"/>
      <c r="D924" s="168"/>
      <c r="E924" s="168"/>
      <c r="G924" s="170"/>
      <c r="H924" s="170"/>
      <c r="M924" s="171"/>
    </row>
    <row r="925" spans="1:13" ht="15.75" customHeight="1">
      <c r="A925" s="168"/>
      <c r="B925" s="169"/>
      <c r="C925" s="168"/>
      <c r="D925" s="168"/>
      <c r="E925" s="168"/>
      <c r="G925" s="170"/>
      <c r="H925" s="170"/>
      <c r="M925" s="171"/>
    </row>
    <row r="926" spans="1:13" ht="15.75" customHeight="1">
      <c r="A926" s="168"/>
      <c r="B926" s="169"/>
      <c r="C926" s="168"/>
      <c r="D926" s="168"/>
      <c r="E926" s="168"/>
      <c r="G926" s="170"/>
      <c r="H926" s="170"/>
      <c r="M926" s="171"/>
    </row>
    <row r="927" spans="1:13" ht="15.75" customHeight="1">
      <c r="A927" s="168"/>
      <c r="B927" s="169"/>
      <c r="C927" s="168"/>
      <c r="D927" s="168"/>
      <c r="E927" s="168"/>
      <c r="G927" s="170"/>
      <c r="H927" s="170"/>
      <c r="M927" s="171"/>
    </row>
    <row r="928" spans="1:13" ht="15.75" customHeight="1">
      <c r="A928" s="168"/>
      <c r="B928" s="169"/>
      <c r="C928" s="168"/>
      <c r="D928" s="168"/>
      <c r="E928" s="168"/>
      <c r="G928" s="170"/>
      <c r="H928" s="170"/>
      <c r="M928" s="171"/>
    </row>
    <row r="929" spans="1:13" ht="15.75" customHeight="1">
      <c r="A929" s="168"/>
      <c r="B929" s="169"/>
      <c r="C929" s="168"/>
      <c r="D929" s="168"/>
      <c r="E929" s="168"/>
      <c r="G929" s="170"/>
      <c r="H929" s="170"/>
      <c r="M929" s="171"/>
    </row>
    <row r="930" spans="1:13" ht="15.75" customHeight="1">
      <c r="A930" s="168"/>
      <c r="B930" s="169"/>
      <c r="C930" s="168"/>
      <c r="D930" s="168"/>
      <c r="E930" s="168"/>
      <c r="G930" s="170"/>
      <c r="H930" s="170"/>
      <c r="M930" s="171"/>
    </row>
    <row r="931" spans="1:13" ht="15.75" customHeight="1">
      <c r="A931" s="168"/>
      <c r="B931" s="169"/>
      <c r="C931" s="168"/>
      <c r="D931" s="168"/>
      <c r="E931" s="168"/>
      <c r="G931" s="170"/>
      <c r="H931" s="170"/>
      <c r="M931" s="171"/>
    </row>
    <row r="932" spans="1:13" ht="15.75" customHeight="1">
      <c r="A932" s="168"/>
      <c r="B932" s="169"/>
      <c r="C932" s="168"/>
      <c r="D932" s="168"/>
      <c r="E932" s="168"/>
      <c r="G932" s="170"/>
      <c r="H932" s="170"/>
      <c r="M932" s="171"/>
    </row>
    <row r="933" spans="1:13" ht="15.75" customHeight="1">
      <c r="A933" s="168"/>
      <c r="B933" s="169"/>
      <c r="C933" s="168"/>
      <c r="D933" s="168"/>
      <c r="E933" s="168"/>
      <c r="G933" s="170"/>
      <c r="H933" s="170"/>
      <c r="M933" s="171"/>
    </row>
    <row r="934" spans="1:13" ht="15.75" customHeight="1">
      <c r="A934" s="168"/>
      <c r="B934" s="169"/>
      <c r="C934" s="168"/>
      <c r="D934" s="168"/>
      <c r="E934" s="168"/>
      <c r="G934" s="170"/>
      <c r="H934" s="170"/>
      <c r="M934" s="171"/>
    </row>
    <row r="935" spans="1:13" ht="15.75" customHeight="1">
      <c r="A935" s="168"/>
      <c r="B935" s="169"/>
      <c r="C935" s="168"/>
      <c r="D935" s="168"/>
      <c r="E935" s="168"/>
      <c r="G935" s="170"/>
      <c r="H935" s="170"/>
      <c r="M935" s="171"/>
    </row>
    <row r="936" spans="1:13" ht="15.75" customHeight="1">
      <c r="A936" s="168"/>
      <c r="B936" s="169"/>
      <c r="C936" s="168"/>
      <c r="D936" s="168"/>
      <c r="E936" s="168"/>
      <c r="G936" s="170"/>
      <c r="H936" s="170"/>
      <c r="M936" s="171"/>
    </row>
    <row r="937" spans="1:13" ht="15.75" customHeight="1">
      <c r="A937" s="168"/>
      <c r="B937" s="169"/>
      <c r="C937" s="168"/>
      <c r="D937" s="168"/>
      <c r="E937" s="168"/>
      <c r="G937" s="170"/>
      <c r="H937" s="170"/>
      <c r="M937" s="171"/>
    </row>
    <row r="938" spans="1:13" ht="15.75" customHeight="1">
      <c r="A938" s="168"/>
      <c r="B938" s="169"/>
      <c r="C938" s="168"/>
      <c r="D938" s="168"/>
      <c r="E938" s="168"/>
      <c r="G938" s="170"/>
      <c r="H938" s="170"/>
      <c r="M938" s="171"/>
    </row>
    <row r="939" spans="1:13" ht="15.75" customHeight="1">
      <c r="A939" s="168"/>
      <c r="B939" s="169"/>
      <c r="C939" s="168"/>
      <c r="D939" s="168"/>
      <c r="E939" s="168"/>
      <c r="G939" s="170"/>
      <c r="H939" s="170"/>
      <c r="M939" s="171"/>
    </row>
    <row r="940" spans="1:13" ht="15.75" customHeight="1">
      <c r="A940" s="168"/>
      <c r="B940" s="169"/>
      <c r="C940" s="168"/>
      <c r="D940" s="168"/>
      <c r="E940" s="168"/>
      <c r="G940" s="170"/>
      <c r="H940" s="170"/>
      <c r="M940" s="171"/>
    </row>
    <row r="941" spans="1:13" ht="15.75" customHeight="1">
      <c r="A941" s="168"/>
      <c r="B941" s="169"/>
      <c r="C941" s="168"/>
      <c r="D941" s="168"/>
      <c r="E941" s="168"/>
      <c r="G941" s="170"/>
      <c r="H941" s="170"/>
      <c r="M941" s="171"/>
    </row>
    <row r="942" spans="1:13" ht="15.75" customHeight="1">
      <c r="A942" s="168"/>
      <c r="B942" s="169"/>
      <c r="C942" s="168"/>
      <c r="D942" s="168"/>
      <c r="E942" s="168"/>
      <c r="G942" s="170"/>
      <c r="H942" s="170"/>
      <c r="M942" s="171"/>
    </row>
    <row r="943" spans="1:13" ht="15.75" customHeight="1">
      <c r="A943" s="168"/>
      <c r="B943" s="169"/>
      <c r="C943" s="168"/>
      <c r="D943" s="168"/>
      <c r="E943" s="168"/>
      <c r="G943" s="170"/>
      <c r="H943" s="170"/>
      <c r="M943" s="171"/>
    </row>
    <row r="944" spans="1:13" ht="15.75" customHeight="1">
      <c r="A944" s="168"/>
      <c r="B944" s="169"/>
      <c r="C944" s="168"/>
      <c r="D944" s="168"/>
      <c r="E944" s="168"/>
      <c r="G944" s="170"/>
      <c r="H944" s="170"/>
      <c r="M944" s="171"/>
    </row>
    <row r="945" spans="1:13" ht="15.75" customHeight="1">
      <c r="A945" s="168"/>
      <c r="B945" s="169"/>
      <c r="C945" s="168"/>
      <c r="D945" s="168"/>
      <c r="E945" s="168"/>
      <c r="G945" s="170"/>
      <c r="H945" s="170"/>
      <c r="M945" s="171"/>
    </row>
    <row r="946" spans="1:13" ht="15.75" customHeight="1">
      <c r="A946" s="168"/>
      <c r="B946" s="169"/>
      <c r="C946" s="168"/>
      <c r="D946" s="168"/>
      <c r="E946" s="168"/>
      <c r="G946" s="170"/>
      <c r="H946" s="170"/>
      <c r="M946" s="171"/>
    </row>
    <row r="947" spans="1:13" ht="15.75" customHeight="1">
      <c r="A947" s="168"/>
      <c r="B947" s="169"/>
      <c r="C947" s="168"/>
      <c r="D947" s="168"/>
      <c r="E947" s="168"/>
      <c r="G947" s="170"/>
      <c r="H947" s="170"/>
      <c r="M947" s="171"/>
    </row>
    <row r="948" spans="1:13" ht="15.75" customHeight="1">
      <c r="A948" s="168"/>
      <c r="B948" s="169"/>
      <c r="C948" s="168"/>
      <c r="D948" s="168"/>
      <c r="E948" s="168"/>
      <c r="G948" s="170"/>
      <c r="H948" s="170"/>
      <c r="M948" s="171"/>
    </row>
    <row r="949" spans="1:13" ht="15.75" customHeight="1">
      <c r="A949" s="168"/>
      <c r="B949" s="169"/>
      <c r="C949" s="168"/>
      <c r="D949" s="168"/>
      <c r="E949" s="168"/>
      <c r="G949" s="170"/>
      <c r="H949" s="170"/>
      <c r="M949" s="171"/>
    </row>
    <row r="950" spans="1:13" ht="15.75" customHeight="1">
      <c r="A950" s="168"/>
      <c r="B950" s="169"/>
      <c r="C950" s="168"/>
      <c r="D950" s="168"/>
      <c r="E950" s="168"/>
      <c r="G950" s="170"/>
      <c r="H950" s="170"/>
      <c r="M950" s="171"/>
    </row>
    <row r="951" spans="1:13" ht="15.75" customHeight="1">
      <c r="A951" s="168"/>
      <c r="B951" s="169"/>
      <c r="C951" s="168"/>
      <c r="D951" s="168"/>
      <c r="E951" s="168"/>
      <c r="G951" s="170"/>
      <c r="H951" s="170"/>
      <c r="M951" s="171"/>
    </row>
    <row r="952" spans="1:13" ht="15.75" customHeight="1">
      <c r="A952" s="168"/>
      <c r="B952" s="169"/>
      <c r="C952" s="168"/>
      <c r="D952" s="168"/>
      <c r="E952" s="168"/>
      <c r="G952" s="170"/>
      <c r="H952" s="170"/>
      <c r="M952" s="171"/>
    </row>
    <row r="953" spans="1:13" ht="15.75" customHeight="1">
      <c r="A953" s="168"/>
      <c r="B953" s="169"/>
      <c r="C953" s="168"/>
      <c r="D953" s="168"/>
      <c r="E953" s="168"/>
      <c r="G953" s="170"/>
      <c r="H953" s="170"/>
      <c r="M953" s="171"/>
    </row>
    <row r="954" spans="1:13" ht="15.75" customHeight="1">
      <c r="A954" s="168"/>
      <c r="B954" s="169"/>
      <c r="C954" s="168"/>
      <c r="D954" s="168"/>
      <c r="E954" s="168"/>
      <c r="G954" s="170"/>
      <c r="H954" s="170"/>
      <c r="M954" s="171"/>
    </row>
    <row r="955" spans="1:13" ht="15.75" customHeight="1">
      <c r="A955" s="168"/>
      <c r="B955" s="169"/>
      <c r="C955" s="168"/>
      <c r="D955" s="168"/>
      <c r="E955" s="168"/>
      <c r="G955" s="170"/>
      <c r="H955" s="170"/>
      <c r="M955" s="171"/>
    </row>
    <row r="956" spans="1:13" ht="15.75" customHeight="1">
      <c r="A956" s="168"/>
      <c r="B956" s="169"/>
      <c r="C956" s="168"/>
      <c r="D956" s="168"/>
      <c r="E956" s="168"/>
      <c r="G956" s="170"/>
      <c r="H956" s="170"/>
      <c r="M956" s="171"/>
    </row>
    <row r="957" spans="1:13" ht="15.75" customHeight="1">
      <c r="A957" s="168"/>
      <c r="B957" s="169"/>
      <c r="C957" s="168"/>
      <c r="D957" s="168"/>
      <c r="E957" s="168"/>
      <c r="G957" s="170"/>
      <c r="H957" s="170"/>
      <c r="M957" s="171"/>
    </row>
    <row r="958" spans="1:13" ht="15.75" customHeight="1">
      <c r="A958" s="168"/>
      <c r="B958" s="169"/>
      <c r="C958" s="168"/>
      <c r="D958" s="168"/>
      <c r="E958" s="168"/>
      <c r="G958" s="170"/>
      <c r="H958" s="170"/>
      <c r="M958" s="171"/>
    </row>
    <row r="959" spans="1:13" ht="15.75" customHeight="1">
      <c r="A959" s="168"/>
      <c r="B959" s="169"/>
      <c r="C959" s="168"/>
      <c r="D959" s="168"/>
      <c r="E959" s="168"/>
      <c r="G959" s="170"/>
      <c r="H959" s="170"/>
      <c r="M959" s="171"/>
    </row>
    <row r="960" spans="1:13" ht="15.75" customHeight="1">
      <c r="A960" s="168"/>
      <c r="B960" s="169"/>
      <c r="C960" s="168"/>
      <c r="D960" s="168"/>
      <c r="E960" s="168"/>
      <c r="G960" s="170"/>
      <c r="H960" s="170"/>
      <c r="M960" s="171"/>
    </row>
    <row r="961" spans="1:13" ht="15.75" customHeight="1">
      <c r="A961" s="168"/>
      <c r="B961" s="169"/>
      <c r="C961" s="168"/>
      <c r="D961" s="168"/>
      <c r="E961" s="168"/>
      <c r="G961" s="170"/>
      <c r="H961" s="170"/>
      <c r="M961" s="171"/>
    </row>
    <row r="962" spans="1:13" ht="15.75" customHeight="1">
      <c r="A962" s="168"/>
      <c r="B962" s="169"/>
      <c r="C962" s="168"/>
      <c r="D962" s="168"/>
      <c r="E962" s="168"/>
      <c r="G962" s="170"/>
      <c r="H962" s="170"/>
      <c r="M962" s="171"/>
    </row>
    <row r="963" spans="1:13" ht="15.75" customHeight="1">
      <c r="A963" s="168"/>
      <c r="B963" s="169"/>
      <c r="C963" s="168"/>
      <c r="D963" s="168"/>
      <c r="E963" s="168"/>
      <c r="G963" s="170"/>
      <c r="H963" s="170"/>
      <c r="M963" s="171"/>
    </row>
    <row r="964" spans="1:13" ht="15.75" customHeight="1">
      <c r="A964" s="168"/>
      <c r="B964" s="169"/>
      <c r="C964" s="168"/>
      <c r="D964" s="168"/>
      <c r="E964" s="168"/>
      <c r="G964" s="170"/>
      <c r="H964" s="170"/>
      <c r="M964" s="171"/>
    </row>
    <row r="965" spans="1:13" ht="15.75" customHeight="1">
      <c r="A965" s="168"/>
      <c r="B965" s="169"/>
      <c r="C965" s="168"/>
      <c r="D965" s="168"/>
      <c r="E965" s="168"/>
      <c r="G965" s="170"/>
      <c r="H965" s="170"/>
      <c r="M965" s="171"/>
    </row>
    <row r="966" spans="1:13" ht="15.75" customHeight="1">
      <c r="A966" s="168"/>
      <c r="B966" s="169"/>
      <c r="C966" s="168"/>
      <c r="D966" s="168"/>
      <c r="E966" s="168"/>
      <c r="G966" s="170"/>
      <c r="H966" s="170"/>
      <c r="M966" s="171"/>
    </row>
    <row r="967" spans="1:13" ht="15.75" customHeight="1">
      <c r="A967" s="168"/>
      <c r="B967" s="169"/>
      <c r="C967" s="168"/>
      <c r="D967" s="168"/>
      <c r="E967" s="168"/>
      <c r="G967" s="170"/>
      <c r="H967" s="170"/>
      <c r="M967" s="171"/>
    </row>
    <row r="968" spans="1:13" ht="15.75" customHeight="1">
      <c r="A968" s="168"/>
      <c r="B968" s="169"/>
      <c r="C968" s="168"/>
      <c r="D968" s="168"/>
      <c r="E968" s="168"/>
      <c r="G968" s="170"/>
      <c r="H968" s="170"/>
      <c r="M968" s="171"/>
    </row>
    <row r="969" spans="1:13" ht="15.75" customHeight="1">
      <c r="A969" s="168"/>
      <c r="B969" s="169"/>
      <c r="C969" s="168"/>
      <c r="D969" s="168"/>
      <c r="E969" s="168"/>
      <c r="G969" s="170"/>
      <c r="H969" s="170"/>
      <c r="M969" s="171"/>
    </row>
    <row r="970" spans="1:13" ht="15.75" customHeight="1">
      <c r="A970" s="168"/>
      <c r="B970" s="169"/>
      <c r="C970" s="168"/>
      <c r="D970" s="168"/>
      <c r="E970" s="168"/>
      <c r="G970" s="170"/>
      <c r="H970" s="170"/>
      <c r="M970" s="171"/>
    </row>
  </sheetData>
  <mergeCells count="26">
    <mergeCell ref="B19:D19"/>
    <mergeCell ref="B24:D24"/>
    <mergeCell ref="B29:D29"/>
    <mergeCell ref="B34:D34"/>
    <mergeCell ref="A3:A9"/>
    <mergeCell ref="A11:A12"/>
    <mergeCell ref="B11:B12"/>
    <mergeCell ref="C11:C12"/>
    <mergeCell ref="D11:D12"/>
    <mergeCell ref="J11:L11"/>
    <mergeCell ref="A13:L13"/>
    <mergeCell ref="B14:D14"/>
    <mergeCell ref="A1:L1"/>
    <mergeCell ref="A2:L2"/>
    <mergeCell ref="C3:C9"/>
    <mergeCell ref="D3:G3"/>
    <mergeCell ref="D4:G4"/>
    <mergeCell ref="D5:G5"/>
    <mergeCell ref="A10:L10"/>
    <mergeCell ref="E11:E12"/>
    <mergeCell ref="F11:F12"/>
    <mergeCell ref="D6:G6"/>
    <mergeCell ref="D7:G7"/>
    <mergeCell ref="D8:G8"/>
    <mergeCell ref="D9:G9"/>
    <mergeCell ref="G11:I11"/>
  </mergeCells>
  <pageMargins left="0.25" right="0.25" top="0.75" bottom="0.75" header="0" footer="0"/>
  <pageSetup paperSize="9" fitToHeight="0" orientation="landscape"/>
  <headerFooter>
    <oddFooter>&amp;R&amp;P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A64D79"/>
    <outlinePr summaryBelow="0" summaryRight="0"/>
    <pageSetUpPr fitToPage="1"/>
  </sheetPr>
  <dimension ref="A1:K982"/>
  <sheetViews>
    <sheetView showGridLines="0" workbookViewId="0">
      <selection activeCell="C9" sqref="C9:F9"/>
    </sheetView>
  </sheetViews>
  <sheetFormatPr defaultColWidth="14.42578125" defaultRowHeight="15" customHeight="1"/>
  <cols>
    <col min="2" max="2" width="44.5703125" customWidth="1"/>
    <col min="3" max="3" width="19.42578125" customWidth="1"/>
    <col min="4" max="4" width="11.28515625" customWidth="1"/>
  </cols>
  <sheetData>
    <row r="1" spans="1:11" ht="12.75">
      <c r="A1" s="172"/>
      <c r="B1" s="173"/>
      <c r="C1" s="173"/>
      <c r="D1" s="173"/>
      <c r="E1" s="173"/>
      <c r="F1" s="173"/>
      <c r="G1" s="173"/>
      <c r="H1" s="173"/>
      <c r="I1" s="173"/>
      <c r="J1" s="173"/>
      <c r="K1" s="173"/>
    </row>
    <row r="2" spans="1:11" ht="12.75">
      <c r="A2" s="174"/>
      <c r="B2" s="175"/>
      <c r="C2" s="175"/>
      <c r="D2" s="175"/>
      <c r="E2" s="175"/>
      <c r="F2" s="175"/>
      <c r="G2" s="175"/>
      <c r="H2" s="175"/>
      <c r="I2" s="175"/>
      <c r="J2" s="175"/>
      <c r="K2" s="175"/>
    </row>
    <row r="3" spans="1:11" ht="15.75">
      <c r="A3" s="176"/>
      <c r="B3" s="177"/>
      <c r="C3" s="270" t="s">
        <v>1</v>
      </c>
      <c r="D3" s="267"/>
      <c r="E3" s="267"/>
      <c r="F3" s="268"/>
      <c r="H3" s="178"/>
      <c r="I3" s="179"/>
      <c r="J3" s="179"/>
      <c r="K3" s="180"/>
    </row>
    <row r="4" spans="1:11" ht="12.75">
      <c r="A4" s="176"/>
      <c r="B4" s="177"/>
      <c r="C4" s="241" t="s">
        <v>2</v>
      </c>
      <c r="D4" s="242"/>
      <c r="E4" s="242"/>
      <c r="F4" s="243"/>
      <c r="H4" s="181"/>
      <c r="I4" s="179"/>
      <c r="J4" s="179"/>
      <c r="K4" s="180"/>
    </row>
    <row r="5" spans="1:11" ht="15.75">
      <c r="A5" s="176"/>
      <c r="B5" s="177"/>
      <c r="C5" s="291" t="s">
        <v>358</v>
      </c>
      <c r="D5" s="242"/>
      <c r="E5" s="242"/>
      <c r="F5" s="243"/>
      <c r="H5" s="182"/>
      <c r="I5" s="179"/>
      <c r="J5" s="179"/>
      <c r="K5" s="180"/>
    </row>
    <row r="6" spans="1:11" ht="12.75">
      <c r="A6" s="176"/>
      <c r="B6" s="177"/>
      <c r="C6" s="292" t="s">
        <v>6</v>
      </c>
      <c r="D6" s="242"/>
      <c r="E6" s="242"/>
      <c r="F6" s="243"/>
      <c r="H6" s="183"/>
      <c r="I6" s="179"/>
      <c r="J6" s="179"/>
      <c r="K6" s="180"/>
    </row>
    <row r="7" spans="1:11" ht="12.75">
      <c r="A7" s="176"/>
      <c r="B7" s="177"/>
      <c r="C7" s="241"/>
      <c r="D7" s="242"/>
      <c r="E7" s="242"/>
      <c r="F7" s="243"/>
      <c r="H7" s="181"/>
      <c r="I7" s="179"/>
      <c r="J7" s="179"/>
      <c r="K7" s="180"/>
    </row>
    <row r="8" spans="1:11">
      <c r="A8" s="176"/>
      <c r="B8" s="177"/>
      <c r="C8" s="244"/>
      <c r="D8" s="242"/>
      <c r="E8" s="242"/>
      <c r="F8" s="243"/>
      <c r="H8" s="184"/>
      <c r="I8" s="179"/>
      <c r="J8" s="179"/>
      <c r="K8" s="180"/>
    </row>
    <row r="9" spans="1:11" ht="12.75">
      <c r="A9" s="176"/>
      <c r="B9" s="177"/>
      <c r="C9" s="245"/>
      <c r="D9" s="242"/>
      <c r="E9" s="242"/>
      <c r="F9" s="242"/>
      <c r="H9" s="185"/>
      <c r="I9" s="179"/>
      <c r="J9" s="179"/>
      <c r="K9" s="180"/>
    </row>
    <row r="10" spans="1:11" ht="12.75" hidden="1">
      <c r="A10" s="174"/>
      <c r="B10" s="186"/>
      <c r="C10" s="187"/>
      <c r="D10" s="175"/>
      <c r="E10" s="175">
        <v>1</v>
      </c>
      <c r="F10" s="175">
        <v>30</v>
      </c>
      <c r="G10" s="175">
        <v>2</v>
      </c>
      <c r="H10" s="175">
        <f>F10+30</f>
        <v>60</v>
      </c>
      <c r="I10" s="175">
        <v>3</v>
      </c>
      <c r="J10" s="175">
        <f>H10+30</f>
        <v>90</v>
      </c>
      <c r="K10" s="175"/>
    </row>
    <row r="11" spans="1:11" ht="15.75">
      <c r="A11" s="188"/>
      <c r="B11" s="188"/>
      <c r="C11" s="188"/>
      <c r="D11" s="188"/>
      <c r="E11" s="188"/>
      <c r="F11" s="188"/>
      <c r="G11" s="188"/>
      <c r="H11" s="188"/>
      <c r="I11" s="188"/>
      <c r="J11" s="188"/>
      <c r="K11" s="188"/>
    </row>
    <row r="12" spans="1:11" ht="15.75">
      <c r="A12" s="284" t="s">
        <v>359</v>
      </c>
      <c r="B12" s="256"/>
      <c r="C12" s="256"/>
      <c r="D12" s="256"/>
      <c r="E12" s="256"/>
      <c r="F12" s="256"/>
      <c r="G12" s="256"/>
      <c r="H12" s="256"/>
      <c r="I12" s="256"/>
      <c r="J12" s="256"/>
      <c r="K12" s="189"/>
    </row>
    <row r="13" spans="1:11" ht="12.75">
      <c r="A13" s="285"/>
      <c r="B13" s="287" t="s">
        <v>360</v>
      </c>
      <c r="C13" s="288" t="s">
        <v>361</v>
      </c>
      <c r="D13" s="289" t="s">
        <v>362</v>
      </c>
      <c r="E13" s="290" t="s">
        <v>363</v>
      </c>
      <c r="F13" s="276"/>
      <c r="G13" s="290" t="s">
        <v>364</v>
      </c>
      <c r="H13" s="276"/>
      <c r="I13" s="290" t="s">
        <v>365</v>
      </c>
      <c r="J13" s="276"/>
      <c r="K13" s="190"/>
    </row>
    <row r="14" spans="1:11" ht="15.75">
      <c r="A14" s="286"/>
      <c r="B14" s="286"/>
      <c r="C14" s="286"/>
      <c r="D14" s="286"/>
      <c r="E14" s="191" t="s">
        <v>362</v>
      </c>
      <c r="F14" s="191" t="s">
        <v>366</v>
      </c>
      <c r="G14" s="191" t="s">
        <v>362</v>
      </c>
      <c r="H14" s="191" t="s">
        <v>366</v>
      </c>
      <c r="I14" s="191" t="s">
        <v>362</v>
      </c>
      <c r="J14" s="191" t="s">
        <v>366</v>
      </c>
      <c r="K14" s="192"/>
    </row>
    <row r="15" spans="1:11" ht="15.75">
      <c r="A15" s="193" t="s">
        <v>22</v>
      </c>
      <c r="B15" s="194" t="str">
        <f>VLOOKUP(A15,ORÇAMENTO!$A$2:$M$173,2,FALSE())</f>
        <v>ACOMPANHAMENTO TÉCNICO</v>
      </c>
      <c r="C15" s="195">
        <f>VLOOKUP(A15,ORÇAMENTO!$A$2:$M$173,13,FALSE())</f>
        <v>14903.648639999998</v>
      </c>
      <c r="D15" s="196">
        <f t="shared" ref="D15:D18" si="0">C15/$C$18</f>
        <v>9.7637806058483573E-2</v>
      </c>
      <c r="E15" s="197">
        <v>0.33</v>
      </c>
      <c r="F15" s="198">
        <f t="shared" ref="F15:F18" si="1">IF(E15&gt;0,E15*$C15,"  ")</f>
        <v>4918.2040511999994</v>
      </c>
      <c r="G15" s="197">
        <v>0.33</v>
      </c>
      <c r="H15" s="198">
        <f t="shared" ref="H15:H18" si="2">IF(G15&gt;0,G15*$C15,"  ")</f>
        <v>4918.2040511999994</v>
      </c>
      <c r="I15" s="197">
        <v>0.34</v>
      </c>
      <c r="J15" s="198">
        <f t="shared" ref="J15:J18" si="3">IF(I15&gt;0,I15*$C15,"  ")</f>
        <v>5067.2405375999997</v>
      </c>
      <c r="K15" s="199">
        <f t="shared" ref="K15:K17" si="4">I15+G15+E15</f>
        <v>1</v>
      </c>
    </row>
    <row r="16" spans="1:11" ht="15.75">
      <c r="A16" s="193" t="s">
        <v>28</v>
      </c>
      <c r="B16" s="200" t="str">
        <f>VLOOKUP(A16,ORÇAMENTO!$A$2:$M$173,2,FALSE())</f>
        <v>POSTE TRANSFORMADOR/ACESSORIOS</v>
      </c>
      <c r="C16" s="195">
        <f>VLOOKUP(A16,ORÇAMENTO!$A$2:$M$173,13,FALSE())</f>
        <v>117737.96647218958</v>
      </c>
      <c r="D16" s="196">
        <f t="shared" si="0"/>
        <v>0.7713330482898374</v>
      </c>
      <c r="E16" s="197">
        <v>0.33</v>
      </c>
      <c r="F16" s="198">
        <f t="shared" si="1"/>
        <v>38853.528935822564</v>
      </c>
      <c r="G16" s="197">
        <v>0.33</v>
      </c>
      <c r="H16" s="198">
        <f t="shared" si="2"/>
        <v>38853.528935822564</v>
      </c>
      <c r="I16" s="197">
        <v>0.34</v>
      </c>
      <c r="J16" s="198">
        <f t="shared" si="3"/>
        <v>40030.908600544462</v>
      </c>
      <c r="K16" s="199">
        <f t="shared" si="4"/>
        <v>1</v>
      </c>
    </row>
    <row r="17" spans="1:11" ht="15.75">
      <c r="A17" s="193" t="s">
        <v>256</v>
      </c>
      <c r="B17" s="200" t="str">
        <f>VLOOKUP(A17,ORÇAMENTO!$A$2:$M$173,2,FALSE())</f>
        <v>ADEQUAÇÃO PADRÃO DE ENTRADA</v>
      </c>
      <c r="C17" s="195">
        <f>VLOOKUP(A17,ORÇAMENTO!$A$2:$M$173,13,FALSE())</f>
        <v>20000.57587552</v>
      </c>
      <c r="D17" s="196">
        <f t="shared" si="0"/>
        <v>0.13102914565167897</v>
      </c>
      <c r="E17" s="197">
        <v>0.33</v>
      </c>
      <c r="F17" s="198">
        <f t="shared" si="1"/>
        <v>6600.1900389216007</v>
      </c>
      <c r="G17" s="197">
        <v>0.33</v>
      </c>
      <c r="H17" s="198">
        <f t="shared" si="2"/>
        <v>6600.1900389216007</v>
      </c>
      <c r="I17" s="197">
        <v>0.34</v>
      </c>
      <c r="J17" s="198">
        <f t="shared" si="3"/>
        <v>6800.1957976768008</v>
      </c>
      <c r="K17" s="199">
        <f t="shared" si="4"/>
        <v>1</v>
      </c>
    </row>
    <row r="18" spans="1:11" ht="15.75">
      <c r="A18" s="193"/>
      <c r="B18" s="201" t="s">
        <v>20</v>
      </c>
      <c r="C18" s="202">
        <f>SUM(C15:C17)</f>
        <v>152642.19098770959</v>
      </c>
      <c r="D18" s="203">
        <f t="shared" si="0"/>
        <v>1</v>
      </c>
      <c r="E18" s="204"/>
      <c r="F18" s="205" t="str">
        <f t="shared" si="1"/>
        <v xml:space="preserve">  </v>
      </c>
      <c r="G18" s="204"/>
      <c r="H18" s="205" t="str">
        <f t="shared" si="2"/>
        <v xml:space="preserve">  </v>
      </c>
      <c r="I18" s="204"/>
      <c r="J18" s="205" t="str">
        <f t="shared" si="3"/>
        <v xml:space="preserve">  </v>
      </c>
      <c r="K18" s="206"/>
    </row>
    <row r="19" spans="1:11" ht="15.75">
      <c r="A19" s="207"/>
      <c r="B19" s="208"/>
      <c r="C19" s="208"/>
      <c r="D19" s="208"/>
      <c r="E19" s="208"/>
      <c r="F19" s="208"/>
      <c r="G19" s="208"/>
      <c r="H19" s="208"/>
      <c r="I19" s="208"/>
      <c r="J19" s="208"/>
      <c r="K19" s="209"/>
    </row>
    <row r="20" spans="1:11" ht="15.75">
      <c r="A20" s="210"/>
      <c r="B20" s="211" t="s">
        <v>367</v>
      </c>
      <c r="C20" s="212"/>
      <c r="D20" s="212"/>
      <c r="E20" s="293">
        <f>SUM(F15:F18)</f>
        <v>50371.923025944168</v>
      </c>
      <c r="F20" s="276"/>
      <c r="G20" s="293">
        <f>SUM(H15:H18)</f>
        <v>50371.923025944168</v>
      </c>
      <c r="H20" s="276"/>
      <c r="I20" s="293">
        <f>SUM(J15:J18)</f>
        <v>51898.344935821267</v>
      </c>
      <c r="J20" s="276"/>
      <c r="K20" s="213"/>
    </row>
    <row r="21" spans="1:11" ht="15.75">
      <c r="A21" s="210"/>
      <c r="B21" s="211" t="s">
        <v>368</v>
      </c>
      <c r="C21" s="204"/>
      <c r="D21" s="204"/>
      <c r="E21" s="294">
        <f>SUM(E20/$C$18)</f>
        <v>0.33</v>
      </c>
      <c r="F21" s="276"/>
      <c r="G21" s="294">
        <f>SUM(G20/$C$18)</f>
        <v>0.33</v>
      </c>
      <c r="H21" s="276"/>
      <c r="I21" s="294">
        <f>SUM(I20/$C$18)</f>
        <v>0.34</v>
      </c>
      <c r="J21" s="276"/>
      <c r="K21" s="214"/>
    </row>
    <row r="22" spans="1:11" ht="15.75">
      <c r="A22" s="210"/>
      <c r="B22" s="211" t="s">
        <v>369</v>
      </c>
      <c r="C22" s="212"/>
      <c r="D22" s="212"/>
      <c r="E22" s="293">
        <f t="shared" ref="E22:E23" si="5">E20</f>
        <v>50371.923025944168</v>
      </c>
      <c r="F22" s="276"/>
      <c r="G22" s="293">
        <f t="shared" ref="G22:G23" si="6">E22+G20</f>
        <v>100743.84605188834</v>
      </c>
      <c r="H22" s="276"/>
      <c r="I22" s="293">
        <f t="shared" ref="I22:I23" si="7">G22+I20</f>
        <v>152642.19098770962</v>
      </c>
      <c r="J22" s="276"/>
      <c r="K22" s="213"/>
    </row>
    <row r="23" spans="1:11" ht="15.75">
      <c r="A23" s="210"/>
      <c r="B23" s="211" t="s">
        <v>370</v>
      </c>
      <c r="C23" s="212"/>
      <c r="D23" s="204"/>
      <c r="E23" s="294">
        <f t="shared" si="5"/>
        <v>0.33</v>
      </c>
      <c r="F23" s="276"/>
      <c r="G23" s="294">
        <f t="shared" si="6"/>
        <v>0.66</v>
      </c>
      <c r="H23" s="276"/>
      <c r="I23" s="294">
        <f t="shared" si="7"/>
        <v>1</v>
      </c>
      <c r="J23" s="276"/>
      <c r="K23" s="214"/>
    </row>
    <row r="24" spans="1:11" ht="12.75">
      <c r="A24" s="215"/>
      <c r="C24" s="216"/>
      <c r="D24" s="216"/>
      <c r="E24" s="216"/>
      <c r="F24" s="216"/>
      <c r="G24" s="216"/>
      <c r="H24" s="216"/>
      <c r="I24" s="216"/>
      <c r="J24" s="216"/>
      <c r="K24" s="216"/>
    </row>
    <row r="25" spans="1:11" ht="18.75">
      <c r="A25" s="304" t="s">
        <v>371</v>
      </c>
      <c r="B25" s="267"/>
      <c r="C25" s="267"/>
      <c r="D25" s="267"/>
      <c r="E25" s="267"/>
      <c r="F25" s="267"/>
      <c r="G25" s="267"/>
      <c r="H25" s="268"/>
      <c r="I25" s="217"/>
      <c r="J25" s="217"/>
      <c r="K25" s="217"/>
    </row>
    <row r="26" spans="1:11" ht="18.75">
      <c r="A26" s="305"/>
      <c r="B26" s="267"/>
      <c r="C26" s="267"/>
      <c r="D26" s="267"/>
      <c r="E26" s="267"/>
      <c r="F26" s="267"/>
      <c r="G26" s="267"/>
      <c r="H26" s="268"/>
      <c r="I26" s="217"/>
      <c r="J26" s="217"/>
      <c r="K26" s="217"/>
    </row>
    <row r="27" spans="1:11" ht="18.75">
      <c r="A27" s="305" t="s">
        <v>372</v>
      </c>
      <c r="B27" s="267"/>
      <c r="C27" s="267"/>
      <c r="D27" s="267"/>
      <c r="E27" s="267"/>
      <c r="F27" s="267"/>
      <c r="G27" s="267"/>
      <c r="H27" s="268"/>
      <c r="J27" s="217"/>
      <c r="K27" s="217"/>
    </row>
    <row r="28" spans="1:11" ht="18.75">
      <c r="A28" s="305" t="s">
        <v>373</v>
      </c>
      <c r="B28" s="267"/>
      <c r="C28" s="267"/>
      <c r="D28" s="267"/>
      <c r="E28" s="267"/>
      <c r="F28" s="267"/>
      <c r="G28" s="267"/>
      <c r="H28" s="268"/>
      <c r="I28" s="217"/>
      <c r="J28" s="217"/>
      <c r="K28" s="217"/>
    </row>
    <row r="29" spans="1:11" ht="12.75">
      <c r="A29" s="218"/>
      <c r="B29" s="219"/>
      <c r="C29" s="219"/>
      <c r="D29" s="219"/>
      <c r="E29" s="219"/>
      <c r="F29" s="219"/>
      <c r="G29" s="219"/>
      <c r="H29" s="219"/>
      <c r="I29" s="219"/>
      <c r="J29" s="219"/>
      <c r="K29" s="219"/>
    </row>
    <row r="30" spans="1:11" ht="12.75">
      <c r="A30" s="295"/>
      <c r="B30" s="256"/>
      <c r="C30" s="256"/>
      <c r="D30" s="256"/>
      <c r="E30" s="256"/>
      <c r="F30" s="256"/>
      <c r="G30" s="256"/>
      <c r="H30" s="256"/>
      <c r="I30" s="256"/>
      <c r="J30" s="256"/>
      <c r="K30" s="220"/>
    </row>
    <row r="31" spans="1:11" ht="12.75">
      <c r="A31" s="218"/>
      <c r="B31" s="219"/>
      <c r="C31" s="219"/>
      <c r="D31" s="219"/>
      <c r="E31" s="219"/>
      <c r="F31" s="219"/>
      <c r="G31" s="219"/>
      <c r="H31" s="219"/>
      <c r="I31" s="219"/>
      <c r="J31" s="219"/>
      <c r="K31" s="219"/>
    </row>
    <row r="32" spans="1:11" ht="12.75">
      <c r="A32" s="218"/>
      <c r="B32" s="296"/>
      <c r="C32" s="297"/>
      <c r="D32" s="298"/>
      <c r="E32" s="219"/>
      <c r="F32" s="219"/>
      <c r="G32" s="219"/>
      <c r="H32" s="219"/>
      <c r="I32" s="219"/>
      <c r="J32" s="219"/>
      <c r="K32" s="219"/>
    </row>
    <row r="33" spans="1:11" ht="12.75">
      <c r="A33" s="218"/>
      <c r="B33" s="299"/>
      <c r="C33" s="250"/>
      <c r="D33" s="300"/>
      <c r="E33" s="219"/>
      <c r="F33" s="219"/>
      <c r="G33" s="219"/>
      <c r="H33" s="219"/>
      <c r="I33" s="219"/>
      <c r="J33" s="219"/>
      <c r="K33" s="219"/>
    </row>
    <row r="34" spans="1:11" ht="12.75">
      <c r="A34" s="218"/>
      <c r="B34" s="299"/>
      <c r="C34" s="250"/>
      <c r="D34" s="300"/>
      <c r="E34" s="219"/>
      <c r="F34" s="219"/>
      <c r="G34" s="219"/>
      <c r="H34" s="219"/>
      <c r="I34" s="219"/>
      <c r="J34" s="219"/>
      <c r="K34" s="219"/>
    </row>
    <row r="35" spans="1:11" ht="12.75">
      <c r="A35" s="218"/>
      <c r="B35" s="301"/>
      <c r="C35" s="302"/>
      <c r="D35" s="303"/>
      <c r="E35" s="219"/>
      <c r="F35" s="219"/>
      <c r="G35" s="219"/>
      <c r="H35" s="219"/>
      <c r="I35" s="219"/>
      <c r="J35" s="219"/>
      <c r="K35" s="219"/>
    </row>
    <row r="36" spans="1:11" ht="12.75">
      <c r="A36" s="218"/>
      <c r="B36" s="219"/>
      <c r="C36" s="219"/>
      <c r="D36" s="219"/>
      <c r="E36" s="219"/>
      <c r="F36" s="219"/>
      <c r="G36" s="219"/>
      <c r="H36" s="219"/>
      <c r="I36" s="219"/>
      <c r="J36" s="219"/>
      <c r="K36" s="219"/>
    </row>
    <row r="37" spans="1:11" ht="12.75">
      <c r="A37" s="218"/>
      <c r="B37" s="219"/>
      <c r="C37" s="219"/>
      <c r="D37" s="219"/>
      <c r="E37" s="219"/>
      <c r="F37" s="219"/>
      <c r="G37" s="219"/>
      <c r="H37" s="219"/>
      <c r="I37" s="219"/>
      <c r="J37" s="219"/>
      <c r="K37" s="219"/>
    </row>
    <row r="38" spans="1:11" ht="12.75">
      <c r="A38" s="218"/>
      <c r="B38" s="219"/>
      <c r="C38" s="219"/>
      <c r="D38" s="219"/>
      <c r="E38" s="219"/>
      <c r="F38" s="219"/>
      <c r="G38" s="219"/>
      <c r="H38" s="219"/>
      <c r="I38" s="219"/>
      <c r="J38" s="219"/>
      <c r="K38" s="219"/>
    </row>
    <row r="39" spans="1:11" ht="12.75">
      <c r="A39" s="218"/>
      <c r="B39" s="219"/>
      <c r="C39" s="219"/>
      <c r="D39" s="219"/>
      <c r="E39" s="219"/>
      <c r="F39" s="219"/>
      <c r="G39" s="219"/>
      <c r="H39" s="219"/>
      <c r="I39" s="219"/>
      <c r="J39" s="219"/>
      <c r="K39" s="219"/>
    </row>
    <row r="40" spans="1:11" ht="12.75">
      <c r="A40" s="218"/>
      <c r="B40" s="219"/>
      <c r="C40" s="219"/>
      <c r="D40" s="219"/>
      <c r="E40" s="219"/>
      <c r="F40" s="219"/>
      <c r="G40" s="219"/>
      <c r="H40" s="219"/>
      <c r="I40" s="219"/>
      <c r="J40" s="219"/>
      <c r="K40" s="219"/>
    </row>
    <row r="41" spans="1:11" ht="12.75">
      <c r="A41" s="218"/>
      <c r="B41" s="219"/>
      <c r="C41" s="219"/>
      <c r="D41" s="219"/>
      <c r="E41" s="219"/>
      <c r="F41" s="219"/>
      <c r="G41" s="219"/>
      <c r="H41" s="219"/>
      <c r="I41" s="219"/>
      <c r="J41" s="219"/>
      <c r="K41" s="219"/>
    </row>
    <row r="42" spans="1:11" ht="12.75">
      <c r="A42" s="218"/>
      <c r="B42" s="219"/>
      <c r="C42" s="219"/>
      <c r="D42" s="219"/>
      <c r="E42" s="219"/>
      <c r="F42" s="219"/>
      <c r="G42" s="219"/>
      <c r="H42" s="219"/>
      <c r="I42" s="219"/>
      <c r="J42" s="219"/>
      <c r="K42" s="219"/>
    </row>
    <row r="43" spans="1:11" ht="12.75">
      <c r="A43" s="218"/>
      <c r="B43" s="219"/>
      <c r="C43" s="219"/>
      <c r="D43" s="219"/>
      <c r="E43" s="219"/>
      <c r="F43" s="219"/>
      <c r="G43" s="219"/>
      <c r="H43" s="219"/>
      <c r="I43" s="219"/>
      <c r="J43" s="219"/>
      <c r="K43" s="219"/>
    </row>
    <row r="44" spans="1:11" ht="12.75">
      <c r="A44" s="218"/>
      <c r="B44" s="219"/>
      <c r="C44" s="219"/>
      <c r="D44" s="219"/>
      <c r="E44" s="219"/>
      <c r="F44" s="219"/>
      <c r="G44" s="219"/>
      <c r="H44" s="219"/>
      <c r="I44" s="219"/>
      <c r="J44" s="219"/>
      <c r="K44" s="219"/>
    </row>
    <row r="45" spans="1:11" ht="12.75">
      <c r="A45" s="218"/>
      <c r="B45" s="219"/>
      <c r="C45" s="219"/>
      <c r="D45" s="219"/>
      <c r="E45" s="219"/>
      <c r="F45" s="219"/>
      <c r="G45" s="219"/>
      <c r="H45" s="219"/>
      <c r="I45" s="219"/>
      <c r="J45" s="219"/>
      <c r="K45" s="219"/>
    </row>
    <row r="46" spans="1:11" ht="12.75">
      <c r="A46" s="218"/>
      <c r="B46" s="219"/>
      <c r="C46" s="219"/>
      <c r="D46" s="219"/>
      <c r="E46" s="219"/>
      <c r="F46" s="219"/>
      <c r="G46" s="219"/>
      <c r="H46" s="219"/>
      <c r="I46" s="219"/>
      <c r="J46" s="219"/>
      <c r="K46" s="219"/>
    </row>
    <row r="47" spans="1:11" ht="12.75">
      <c r="A47" s="218"/>
      <c r="B47" s="219"/>
      <c r="C47" s="219"/>
      <c r="D47" s="219"/>
      <c r="E47" s="219"/>
      <c r="F47" s="219"/>
      <c r="G47" s="219"/>
      <c r="H47" s="219"/>
      <c r="I47" s="219"/>
      <c r="J47" s="219"/>
      <c r="K47" s="219"/>
    </row>
    <row r="48" spans="1:11" ht="12.75">
      <c r="A48" s="218"/>
      <c r="B48" s="219"/>
      <c r="C48" s="219"/>
      <c r="D48" s="219"/>
      <c r="E48" s="219"/>
      <c r="F48" s="219"/>
      <c r="G48" s="219"/>
      <c r="H48" s="219"/>
      <c r="I48" s="219"/>
      <c r="J48" s="219"/>
      <c r="K48" s="219"/>
    </row>
    <row r="49" spans="1:11" ht="12.75">
      <c r="A49" s="218"/>
      <c r="B49" s="219"/>
      <c r="C49" s="219"/>
      <c r="D49" s="219"/>
      <c r="E49" s="219"/>
      <c r="F49" s="219"/>
      <c r="G49" s="219"/>
      <c r="H49" s="219"/>
      <c r="I49" s="219"/>
      <c r="J49" s="219"/>
      <c r="K49" s="219"/>
    </row>
    <row r="50" spans="1:11" ht="12.75">
      <c r="A50" s="218"/>
      <c r="B50" s="219"/>
      <c r="C50" s="219"/>
      <c r="D50" s="219"/>
      <c r="E50" s="219"/>
      <c r="F50" s="219"/>
      <c r="G50" s="219"/>
      <c r="H50" s="219"/>
      <c r="I50" s="219"/>
      <c r="J50" s="219"/>
      <c r="K50" s="219"/>
    </row>
    <row r="51" spans="1:11" ht="12.75">
      <c r="A51" s="218"/>
      <c r="B51" s="219"/>
      <c r="C51" s="219"/>
      <c r="D51" s="219"/>
      <c r="E51" s="219"/>
      <c r="F51" s="219"/>
      <c r="G51" s="219"/>
      <c r="H51" s="219"/>
      <c r="I51" s="219"/>
      <c r="J51" s="219"/>
      <c r="K51" s="219"/>
    </row>
    <row r="52" spans="1:11" ht="12.75">
      <c r="A52" s="218"/>
      <c r="B52" s="219"/>
      <c r="C52" s="219"/>
      <c r="D52" s="219"/>
      <c r="E52" s="219"/>
      <c r="F52" s="219"/>
      <c r="G52" s="219"/>
      <c r="H52" s="219"/>
      <c r="I52" s="219"/>
      <c r="J52" s="219"/>
      <c r="K52" s="219"/>
    </row>
    <row r="53" spans="1:11" ht="12.75">
      <c r="A53" s="218"/>
      <c r="B53" s="219"/>
      <c r="C53" s="219"/>
      <c r="D53" s="219"/>
      <c r="E53" s="219"/>
      <c r="F53" s="219"/>
      <c r="G53" s="219"/>
      <c r="H53" s="219"/>
      <c r="I53" s="219"/>
      <c r="J53" s="219"/>
      <c r="K53" s="219"/>
    </row>
    <row r="54" spans="1:11" ht="12.75">
      <c r="A54" s="218"/>
      <c r="B54" s="219"/>
      <c r="C54" s="219"/>
      <c r="D54" s="219"/>
      <c r="E54" s="219"/>
      <c r="F54" s="219"/>
      <c r="G54" s="219"/>
      <c r="H54" s="219"/>
      <c r="I54" s="219"/>
      <c r="J54" s="219"/>
      <c r="K54" s="219"/>
    </row>
    <row r="55" spans="1:11" ht="12.75">
      <c r="A55" s="218"/>
      <c r="B55" s="219"/>
      <c r="C55" s="219"/>
      <c r="D55" s="219"/>
      <c r="E55" s="219"/>
      <c r="F55" s="219"/>
      <c r="G55" s="219"/>
      <c r="H55" s="219"/>
      <c r="I55" s="219"/>
      <c r="J55" s="219"/>
      <c r="K55" s="219"/>
    </row>
    <row r="56" spans="1:11" ht="12.75">
      <c r="A56" s="218"/>
      <c r="B56" s="219"/>
      <c r="C56" s="219"/>
      <c r="D56" s="219"/>
      <c r="E56" s="219"/>
      <c r="F56" s="219"/>
      <c r="G56" s="219"/>
      <c r="H56" s="219"/>
      <c r="I56" s="219"/>
      <c r="J56" s="219"/>
      <c r="K56" s="219"/>
    </row>
    <row r="57" spans="1:11" ht="12.75">
      <c r="A57" s="218"/>
      <c r="B57" s="219"/>
      <c r="C57" s="219"/>
      <c r="D57" s="219"/>
      <c r="E57" s="219"/>
      <c r="F57" s="219"/>
      <c r="G57" s="219"/>
      <c r="H57" s="219"/>
      <c r="I57" s="219"/>
      <c r="J57" s="219"/>
      <c r="K57" s="219"/>
    </row>
    <row r="58" spans="1:11" ht="12.75">
      <c r="A58" s="218"/>
      <c r="B58" s="219"/>
      <c r="C58" s="219"/>
      <c r="D58" s="219"/>
      <c r="E58" s="219"/>
      <c r="F58" s="219"/>
      <c r="G58" s="219"/>
      <c r="H58" s="219"/>
      <c r="I58" s="219"/>
      <c r="J58" s="219"/>
      <c r="K58" s="219"/>
    </row>
    <row r="59" spans="1:11" ht="12.75">
      <c r="A59" s="218"/>
      <c r="B59" s="219"/>
      <c r="C59" s="219"/>
      <c r="D59" s="219"/>
      <c r="E59" s="219"/>
      <c r="F59" s="219"/>
      <c r="G59" s="219"/>
      <c r="H59" s="219"/>
      <c r="I59" s="219"/>
      <c r="J59" s="219"/>
      <c r="K59" s="219"/>
    </row>
    <row r="60" spans="1:11" ht="12.75">
      <c r="A60" s="218"/>
      <c r="B60" s="219"/>
      <c r="C60" s="219"/>
      <c r="D60" s="219"/>
      <c r="E60" s="219"/>
      <c r="F60" s="219"/>
      <c r="G60" s="219"/>
      <c r="H60" s="219"/>
      <c r="I60" s="219"/>
      <c r="J60" s="219"/>
      <c r="K60" s="219"/>
    </row>
    <row r="61" spans="1:11" ht="12.75">
      <c r="A61" s="218"/>
      <c r="B61" s="219"/>
      <c r="C61" s="219"/>
      <c r="D61" s="219"/>
      <c r="E61" s="219"/>
      <c r="F61" s="219"/>
      <c r="G61" s="219"/>
      <c r="H61" s="219"/>
      <c r="I61" s="219"/>
      <c r="J61" s="219"/>
      <c r="K61" s="219"/>
    </row>
    <row r="62" spans="1:11" ht="12.75">
      <c r="A62" s="218"/>
      <c r="B62" s="219"/>
      <c r="C62" s="219"/>
      <c r="D62" s="219"/>
      <c r="E62" s="219"/>
      <c r="F62" s="219"/>
      <c r="G62" s="219"/>
      <c r="H62" s="219"/>
      <c r="I62" s="219"/>
      <c r="J62" s="219"/>
      <c r="K62" s="219"/>
    </row>
    <row r="63" spans="1:11" ht="12.75">
      <c r="A63" s="218"/>
      <c r="B63" s="219"/>
      <c r="C63" s="219"/>
      <c r="D63" s="219"/>
      <c r="E63" s="219"/>
      <c r="F63" s="219"/>
      <c r="G63" s="219"/>
      <c r="H63" s="219"/>
      <c r="I63" s="219"/>
      <c r="J63" s="219"/>
      <c r="K63" s="219"/>
    </row>
    <row r="64" spans="1:11" ht="12.75">
      <c r="A64" s="218"/>
      <c r="B64" s="219"/>
      <c r="C64" s="219"/>
      <c r="D64" s="219"/>
      <c r="E64" s="219"/>
      <c r="F64" s="219"/>
      <c r="G64" s="219"/>
      <c r="H64" s="219"/>
      <c r="I64" s="219"/>
      <c r="J64" s="219"/>
      <c r="K64" s="219"/>
    </row>
    <row r="65" spans="1:11" ht="12.75">
      <c r="A65" s="218"/>
      <c r="B65" s="219"/>
      <c r="C65" s="219"/>
      <c r="D65" s="219"/>
      <c r="E65" s="219"/>
      <c r="F65" s="219"/>
      <c r="G65" s="219"/>
      <c r="H65" s="219"/>
      <c r="I65" s="219"/>
      <c r="J65" s="219"/>
      <c r="K65" s="219"/>
    </row>
    <row r="66" spans="1:11" ht="12.75">
      <c r="A66" s="218"/>
      <c r="B66" s="219"/>
      <c r="C66" s="219"/>
      <c r="D66" s="219"/>
      <c r="E66" s="219"/>
      <c r="F66" s="219"/>
      <c r="G66" s="219"/>
      <c r="H66" s="219"/>
      <c r="I66" s="219"/>
      <c r="J66" s="219"/>
      <c r="K66" s="219"/>
    </row>
    <row r="67" spans="1:11" ht="12.75">
      <c r="A67" s="218"/>
      <c r="B67" s="219"/>
      <c r="C67" s="219"/>
      <c r="D67" s="219"/>
      <c r="E67" s="219"/>
      <c r="F67" s="219"/>
      <c r="G67" s="219"/>
      <c r="H67" s="219"/>
      <c r="I67" s="219"/>
      <c r="J67" s="219"/>
      <c r="K67" s="219"/>
    </row>
    <row r="68" spans="1:11" ht="12.75">
      <c r="A68" s="218"/>
      <c r="B68" s="219"/>
      <c r="C68" s="219"/>
      <c r="D68" s="219"/>
      <c r="E68" s="219"/>
      <c r="F68" s="219"/>
      <c r="G68" s="219"/>
      <c r="H68" s="219"/>
      <c r="I68" s="219"/>
      <c r="J68" s="219"/>
      <c r="K68" s="219"/>
    </row>
    <row r="69" spans="1:11" ht="12.75">
      <c r="A69" s="218"/>
      <c r="B69" s="219"/>
      <c r="C69" s="219"/>
      <c r="D69" s="219"/>
      <c r="E69" s="219"/>
      <c r="F69" s="219"/>
      <c r="G69" s="219"/>
      <c r="H69" s="219"/>
      <c r="I69" s="219"/>
      <c r="J69" s="219"/>
      <c r="K69" s="219"/>
    </row>
    <row r="70" spans="1:11" ht="12.75">
      <c r="A70" s="218"/>
      <c r="B70" s="219"/>
      <c r="C70" s="219"/>
      <c r="D70" s="219"/>
      <c r="E70" s="219"/>
      <c r="F70" s="219"/>
      <c r="G70" s="219"/>
      <c r="H70" s="219"/>
      <c r="I70" s="219"/>
      <c r="J70" s="219"/>
      <c r="K70" s="219"/>
    </row>
    <row r="71" spans="1:11" ht="12.75">
      <c r="A71" s="218"/>
      <c r="B71" s="219"/>
      <c r="C71" s="219"/>
      <c r="D71" s="219"/>
      <c r="E71" s="219"/>
      <c r="F71" s="219"/>
      <c r="G71" s="219"/>
      <c r="H71" s="219"/>
      <c r="I71" s="219"/>
      <c r="J71" s="219"/>
      <c r="K71" s="219"/>
    </row>
    <row r="72" spans="1:11" ht="12.75">
      <c r="A72" s="218"/>
      <c r="B72" s="219"/>
      <c r="C72" s="219"/>
      <c r="D72" s="219"/>
      <c r="E72" s="219"/>
      <c r="F72" s="219"/>
      <c r="G72" s="219"/>
      <c r="H72" s="219"/>
      <c r="I72" s="219"/>
      <c r="J72" s="219"/>
      <c r="K72" s="219"/>
    </row>
    <row r="73" spans="1:11" ht="12.75">
      <c r="A73" s="218"/>
      <c r="B73" s="219"/>
      <c r="C73" s="219"/>
      <c r="D73" s="219"/>
      <c r="E73" s="219"/>
      <c r="F73" s="219"/>
      <c r="G73" s="219"/>
      <c r="H73" s="219"/>
      <c r="I73" s="219"/>
      <c r="J73" s="219"/>
      <c r="K73" s="219"/>
    </row>
    <row r="74" spans="1:11" ht="12.75">
      <c r="A74" s="218"/>
      <c r="B74" s="219"/>
      <c r="C74" s="219"/>
      <c r="D74" s="219"/>
      <c r="E74" s="219"/>
      <c r="F74" s="219"/>
      <c r="G74" s="219"/>
      <c r="H74" s="219"/>
      <c r="I74" s="219"/>
      <c r="J74" s="219"/>
      <c r="K74" s="219"/>
    </row>
    <row r="75" spans="1:11" ht="12.75">
      <c r="A75" s="218"/>
      <c r="B75" s="219"/>
      <c r="C75" s="219"/>
      <c r="D75" s="219"/>
      <c r="E75" s="219"/>
      <c r="F75" s="219"/>
      <c r="G75" s="219"/>
      <c r="H75" s="219"/>
      <c r="I75" s="219"/>
      <c r="J75" s="219"/>
      <c r="K75" s="219"/>
    </row>
    <row r="76" spans="1:11" ht="12.75">
      <c r="A76" s="218"/>
      <c r="B76" s="219"/>
      <c r="C76" s="219"/>
      <c r="D76" s="219"/>
      <c r="E76" s="219"/>
      <c r="F76" s="219"/>
      <c r="G76" s="219"/>
      <c r="H76" s="219"/>
      <c r="I76" s="219"/>
      <c r="J76" s="219"/>
      <c r="K76" s="219"/>
    </row>
    <row r="77" spans="1:11" ht="12.75">
      <c r="A77" s="218"/>
      <c r="B77" s="219"/>
      <c r="C77" s="219"/>
      <c r="D77" s="219"/>
      <c r="E77" s="219"/>
      <c r="F77" s="219"/>
      <c r="G77" s="219"/>
      <c r="H77" s="219"/>
      <c r="I77" s="219"/>
      <c r="J77" s="219"/>
      <c r="K77" s="219"/>
    </row>
    <row r="78" spans="1:11" ht="12.75">
      <c r="A78" s="218"/>
      <c r="B78" s="219"/>
      <c r="C78" s="219"/>
      <c r="D78" s="219"/>
      <c r="E78" s="219"/>
      <c r="F78" s="219"/>
      <c r="G78" s="219"/>
      <c r="H78" s="219"/>
      <c r="I78" s="219"/>
      <c r="J78" s="219"/>
      <c r="K78" s="219"/>
    </row>
    <row r="79" spans="1:11" ht="12.75">
      <c r="A79" s="218"/>
      <c r="B79" s="219"/>
      <c r="C79" s="219"/>
      <c r="D79" s="219"/>
      <c r="E79" s="219"/>
      <c r="F79" s="219"/>
      <c r="G79" s="219"/>
      <c r="H79" s="219"/>
      <c r="I79" s="219"/>
      <c r="J79" s="219"/>
      <c r="K79" s="219"/>
    </row>
    <row r="80" spans="1:11" ht="12.75">
      <c r="A80" s="218"/>
      <c r="B80" s="219"/>
      <c r="C80" s="219"/>
      <c r="D80" s="219"/>
      <c r="E80" s="219"/>
      <c r="F80" s="219"/>
      <c r="G80" s="219"/>
      <c r="H80" s="219"/>
      <c r="I80" s="219"/>
      <c r="J80" s="219"/>
      <c r="K80" s="219"/>
    </row>
    <row r="81" spans="1:11" ht="12.75">
      <c r="A81" s="218"/>
      <c r="B81" s="219"/>
      <c r="C81" s="219"/>
      <c r="D81" s="219"/>
      <c r="E81" s="219"/>
      <c r="F81" s="219"/>
      <c r="G81" s="219"/>
      <c r="H81" s="219"/>
      <c r="I81" s="219"/>
      <c r="J81" s="219"/>
      <c r="K81" s="219"/>
    </row>
    <row r="82" spans="1:11" ht="12.75">
      <c r="A82" s="218"/>
      <c r="B82" s="219"/>
      <c r="C82" s="219"/>
      <c r="D82" s="219"/>
      <c r="E82" s="219"/>
      <c r="F82" s="219"/>
      <c r="G82" s="219"/>
      <c r="H82" s="219"/>
      <c r="I82" s="219"/>
      <c r="J82" s="219"/>
      <c r="K82" s="219"/>
    </row>
    <row r="83" spans="1:11" ht="12.75">
      <c r="A83" s="218"/>
      <c r="B83" s="219"/>
      <c r="C83" s="219"/>
      <c r="D83" s="219"/>
      <c r="E83" s="219"/>
      <c r="F83" s="219"/>
      <c r="G83" s="219"/>
      <c r="H83" s="219"/>
      <c r="I83" s="219"/>
      <c r="J83" s="219"/>
      <c r="K83" s="219"/>
    </row>
    <row r="84" spans="1:11" ht="12.75">
      <c r="A84" s="218"/>
      <c r="B84" s="219"/>
      <c r="C84" s="219"/>
      <c r="D84" s="219"/>
      <c r="E84" s="219"/>
      <c r="F84" s="219"/>
      <c r="G84" s="219"/>
      <c r="H84" s="219"/>
      <c r="I84" s="219"/>
      <c r="J84" s="219"/>
      <c r="K84" s="219"/>
    </row>
    <row r="85" spans="1:11" ht="12.75">
      <c r="A85" s="218"/>
      <c r="B85" s="219"/>
      <c r="C85" s="219"/>
      <c r="D85" s="219"/>
      <c r="E85" s="219"/>
      <c r="F85" s="219"/>
      <c r="G85" s="219"/>
      <c r="H85" s="219"/>
      <c r="I85" s="219"/>
      <c r="J85" s="219"/>
      <c r="K85" s="219"/>
    </row>
    <row r="86" spans="1:11" ht="12.75">
      <c r="A86" s="218"/>
      <c r="B86" s="219"/>
      <c r="C86" s="219"/>
      <c r="D86" s="219"/>
      <c r="E86" s="219"/>
      <c r="F86" s="219"/>
      <c r="G86" s="219"/>
      <c r="H86" s="219"/>
      <c r="I86" s="219"/>
      <c r="J86" s="219"/>
      <c r="K86" s="219"/>
    </row>
    <row r="87" spans="1:11" ht="12.75">
      <c r="A87" s="218"/>
      <c r="B87" s="219"/>
      <c r="C87" s="219"/>
      <c r="D87" s="219"/>
      <c r="E87" s="219"/>
      <c r="F87" s="219"/>
      <c r="G87" s="219"/>
      <c r="H87" s="219"/>
      <c r="I87" s="219"/>
      <c r="J87" s="219"/>
      <c r="K87" s="219"/>
    </row>
    <row r="88" spans="1:11" ht="12.75">
      <c r="A88" s="218"/>
      <c r="B88" s="219"/>
      <c r="C88" s="219"/>
      <c r="D88" s="219"/>
      <c r="E88" s="219"/>
      <c r="F88" s="219"/>
      <c r="G88" s="219"/>
      <c r="H88" s="219"/>
      <c r="I88" s="219"/>
      <c r="J88" s="219"/>
      <c r="K88" s="219"/>
    </row>
    <row r="89" spans="1:11" ht="12.75">
      <c r="A89" s="218"/>
      <c r="B89" s="219"/>
      <c r="C89" s="219"/>
      <c r="D89" s="219"/>
      <c r="E89" s="219"/>
      <c r="F89" s="219"/>
      <c r="G89" s="219"/>
      <c r="H89" s="219"/>
      <c r="I89" s="219"/>
      <c r="J89" s="219"/>
      <c r="K89" s="219"/>
    </row>
    <row r="90" spans="1:11" ht="12.75">
      <c r="A90" s="218"/>
      <c r="B90" s="219"/>
      <c r="C90" s="219"/>
      <c r="D90" s="219"/>
      <c r="E90" s="219"/>
      <c r="F90" s="219"/>
      <c r="G90" s="219"/>
      <c r="H90" s="219"/>
      <c r="I90" s="219"/>
      <c r="J90" s="219"/>
      <c r="K90" s="219"/>
    </row>
    <row r="91" spans="1:11" ht="12.75">
      <c r="A91" s="218"/>
      <c r="B91" s="219"/>
      <c r="C91" s="219"/>
      <c r="D91" s="219"/>
      <c r="E91" s="219"/>
      <c r="F91" s="219"/>
      <c r="G91" s="219"/>
      <c r="H91" s="219"/>
      <c r="I91" s="219"/>
      <c r="J91" s="219"/>
      <c r="K91" s="219"/>
    </row>
    <row r="92" spans="1:11" ht="12.75">
      <c r="A92" s="218"/>
      <c r="B92" s="219"/>
      <c r="C92" s="219"/>
      <c r="D92" s="219"/>
      <c r="E92" s="219"/>
      <c r="F92" s="219"/>
      <c r="G92" s="219"/>
      <c r="H92" s="219"/>
      <c r="I92" s="219"/>
      <c r="J92" s="219"/>
      <c r="K92" s="219"/>
    </row>
    <row r="93" spans="1:11" ht="12.75">
      <c r="A93" s="218"/>
      <c r="B93" s="219"/>
      <c r="C93" s="219"/>
      <c r="D93" s="219"/>
      <c r="E93" s="219"/>
      <c r="F93" s="219"/>
      <c r="G93" s="219"/>
      <c r="H93" s="219"/>
      <c r="I93" s="219"/>
      <c r="J93" s="219"/>
      <c r="K93" s="219"/>
    </row>
    <row r="94" spans="1:11" ht="12.75">
      <c r="A94" s="218"/>
      <c r="B94" s="219"/>
      <c r="C94" s="219"/>
      <c r="D94" s="219"/>
      <c r="E94" s="219"/>
      <c r="F94" s="219"/>
      <c r="G94" s="219"/>
      <c r="H94" s="219"/>
      <c r="I94" s="219"/>
      <c r="J94" s="219"/>
      <c r="K94" s="219"/>
    </row>
    <row r="95" spans="1:11" ht="12.75">
      <c r="A95" s="218"/>
      <c r="B95" s="219"/>
      <c r="C95" s="219"/>
      <c r="D95" s="219"/>
      <c r="E95" s="219"/>
      <c r="F95" s="219"/>
      <c r="G95" s="219"/>
      <c r="H95" s="219"/>
      <c r="I95" s="219"/>
      <c r="J95" s="219"/>
      <c r="K95" s="219"/>
    </row>
    <row r="96" spans="1:11" ht="12.75">
      <c r="A96" s="218"/>
      <c r="B96" s="219"/>
      <c r="C96" s="219"/>
      <c r="D96" s="219"/>
      <c r="E96" s="219"/>
      <c r="F96" s="219"/>
      <c r="G96" s="219"/>
      <c r="H96" s="219"/>
      <c r="I96" s="219"/>
      <c r="J96" s="219"/>
      <c r="K96" s="219"/>
    </row>
    <row r="97" spans="1:11" ht="12.75">
      <c r="A97" s="218"/>
      <c r="B97" s="219"/>
      <c r="C97" s="219"/>
      <c r="D97" s="219"/>
      <c r="E97" s="219"/>
      <c r="F97" s="219"/>
      <c r="G97" s="219"/>
      <c r="H97" s="219"/>
      <c r="I97" s="219"/>
      <c r="J97" s="219"/>
      <c r="K97" s="219"/>
    </row>
    <row r="98" spans="1:11" ht="12.75">
      <c r="A98" s="218"/>
      <c r="B98" s="219"/>
      <c r="C98" s="219"/>
      <c r="D98" s="219"/>
      <c r="E98" s="219"/>
      <c r="F98" s="219"/>
      <c r="G98" s="219"/>
      <c r="H98" s="219"/>
      <c r="I98" s="219"/>
      <c r="J98" s="219"/>
      <c r="K98" s="219"/>
    </row>
    <row r="99" spans="1:11" ht="12.75">
      <c r="A99" s="218"/>
      <c r="B99" s="219"/>
      <c r="C99" s="219"/>
      <c r="D99" s="219"/>
      <c r="E99" s="219"/>
      <c r="F99" s="219"/>
      <c r="G99" s="219"/>
      <c r="H99" s="219"/>
      <c r="I99" s="219"/>
      <c r="J99" s="219"/>
      <c r="K99" s="219"/>
    </row>
    <row r="100" spans="1:11" ht="12.75">
      <c r="A100" s="218"/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</row>
    <row r="101" spans="1:11" ht="12.75">
      <c r="A101" s="218"/>
      <c r="B101" s="219"/>
      <c r="C101" s="219"/>
      <c r="D101" s="219"/>
      <c r="E101" s="219"/>
      <c r="F101" s="219"/>
      <c r="G101" s="219"/>
      <c r="H101" s="219"/>
      <c r="I101" s="219"/>
      <c r="J101" s="219"/>
      <c r="K101" s="219"/>
    </row>
    <row r="102" spans="1:11" ht="12.75">
      <c r="A102" s="218"/>
      <c r="B102" s="219"/>
      <c r="C102" s="219"/>
      <c r="D102" s="219"/>
      <c r="E102" s="219"/>
      <c r="F102" s="219"/>
      <c r="G102" s="219"/>
      <c r="H102" s="219"/>
      <c r="I102" s="219"/>
      <c r="J102" s="219"/>
      <c r="K102" s="219"/>
    </row>
    <row r="103" spans="1:11" ht="12.75">
      <c r="A103" s="218"/>
      <c r="B103" s="219"/>
      <c r="C103" s="219"/>
      <c r="D103" s="219"/>
      <c r="E103" s="219"/>
      <c r="F103" s="219"/>
      <c r="G103" s="219"/>
      <c r="H103" s="219"/>
      <c r="I103" s="219"/>
      <c r="J103" s="219"/>
      <c r="K103" s="219"/>
    </row>
    <row r="104" spans="1:11" ht="12.75">
      <c r="A104" s="218"/>
      <c r="B104" s="219"/>
      <c r="C104" s="219"/>
      <c r="D104" s="219"/>
      <c r="E104" s="219"/>
      <c r="F104" s="219"/>
      <c r="G104" s="219"/>
      <c r="H104" s="219"/>
      <c r="I104" s="219"/>
      <c r="J104" s="219"/>
      <c r="K104" s="219"/>
    </row>
    <row r="105" spans="1:11" ht="12.75">
      <c r="A105" s="218"/>
      <c r="B105" s="219"/>
      <c r="C105" s="219"/>
      <c r="D105" s="219"/>
      <c r="E105" s="219"/>
      <c r="F105" s="219"/>
      <c r="G105" s="219"/>
      <c r="H105" s="219"/>
      <c r="I105" s="219"/>
      <c r="J105" s="219"/>
      <c r="K105" s="219"/>
    </row>
    <row r="106" spans="1:11" ht="12.75">
      <c r="A106" s="218"/>
      <c r="B106" s="219"/>
      <c r="C106" s="219"/>
      <c r="D106" s="219"/>
      <c r="E106" s="219"/>
      <c r="F106" s="219"/>
      <c r="G106" s="219"/>
      <c r="H106" s="219"/>
      <c r="I106" s="219"/>
      <c r="J106" s="219"/>
      <c r="K106" s="219"/>
    </row>
    <row r="107" spans="1:11" ht="12.75">
      <c r="A107" s="218"/>
      <c r="B107" s="219"/>
      <c r="C107" s="219"/>
      <c r="D107" s="219"/>
      <c r="E107" s="219"/>
      <c r="F107" s="219"/>
      <c r="G107" s="219"/>
      <c r="H107" s="219"/>
      <c r="I107" s="219"/>
      <c r="J107" s="219"/>
      <c r="K107" s="219"/>
    </row>
    <row r="108" spans="1:11" ht="12.75">
      <c r="A108" s="218"/>
      <c r="B108" s="219"/>
      <c r="C108" s="219"/>
      <c r="D108" s="219"/>
      <c r="E108" s="219"/>
      <c r="F108" s="219"/>
      <c r="G108" s="219"/>
      <c r="H108" s="219"/>
      <c r="I108" s="219"/>
      <c r="J108" s="219"/>
      <c r="K108" s="219"/>
    </row>
    <row r="109" spans="1:11" ht="12.75">
      <c r="A109" s="218"/>
      <c r="B109" s="219"/>
      <c r="C109" s="219"/>
      <c r="D109" s="219"/>
      <c r="E109" s="219"/>
      <c r="F109" s="219"/>
      <c r="G109" s="219"/>
      <c r="H109" s="219"/>
      <c r="I109" s="219"/>
      <c r="J109" s="219"/>
      <c r="K109" s="219"/>
    </row>
    <row r="110" spans="1:11" ht="12.75">
      <c r="A110" s="218"/>
      <c r="B110" s="219"/>
      <c r="C110" s="219"/>
      <c r="D110" s="219"/>
      <c r="E110" s="219"/>
      <c r="F110" s="219"/>
      <c r="G110" s="219"/>
      <c r="H110" s="219"/>
      <c r="I110" s="219"/>
      <c r="J110" s="219"/>
      <c r="K110" s="219"/>
    </row>
    <row r="111" spans="1:11" ht="12.75">
      <c r="A111" s="218"/>
      <c r="B111" s="219"/>
      <c r="C111" s="219"/>
      <c r="D111" s="219"/>
      <c r="E111" s="219"/>
      <c r="F111" s="219"/>
      <c r="G111" s="219"/>
      <c r="H111" s="219"/>
      <c r="I111" s="219"/>
      <c r="J111" s="219"/>
      <c r="K111" s="219"/>
    </row>
    <row r="112" spans="1:11" ht="12.75">
      <c r="A112" s="218"/>
      <c r="B112" s="219"/>
      <c r="C112" s="219"/>
      <c r="D112" s="219"/>
      <c r="E112" s="219"/>
      <c r="F112" s="219"/>
      <c r="G112" s="219"/>
      <c r="H112" s="219"/>
      <c r="I112" s="219"/>
      <c r="J112" s="219"/>
      <c r="K112" s="219"/>
    </row>
    <row r="113" spans="1:11" ht="12.75">
      <c r="A113" s="218"/>
      <c r="B113" s="219"/>
      <c r="C113" s="219"/>
      <c r="D113" s="219"/>
      <c r="E113" s="219"/>
      <c r="F113" s="219"/>
      <c r="G113" s="219"/>
      <c r="H113" s="219"/>
      <c r="I113" s="219"/>
      <c r="J113" s="219"/>
      <c r="K113" s="219"/>
    </row>
    <row r="114" spans="1:11" ht="12.75">
      <c r="A114" s="218"/>
      <c r="B114" s="219"/>
      <c r="C114" s="219"/>
      <c r="D114" s="219"/>
      <c r="E114" s="219"/>
      <c r="F114" s="219"/>
      <c r="G114" s="219"/>
      <c r="H114" s="219"/>
      <c r="I114" s="219"/>
      <c r="J114" s="219"/>
      <c r="K114" s="219"/>
    </row>
    <row r="115" spans="1:11" ht="12.75">
      <c r="A115" s="218"/>
      <c r="B115" s="219"/>
      <c r="C115" s="219"/>
      <c r="D115" s="219"/>
      <c r="E115" s="219"/>
      <c r="F115" s="219"/>
      <c r="G115" s="219"/>
      <c r="H115" s="219"/>
      <c r="I115" s="219"/>
      <c r="J115" s="219"/>
      <c r="K115" s="219"/>
    </row>
    <row r="116" spans="1:11" ht="12.75">
      <c r="A116" s="218"/>
      <c r="B116" s="219"/>
      <c r="C116" s="219"/>
      <c r="D116" s="219"/>
      <c r="E116" s="219"/>
      <c r="F116" s="219"/>
      <c r="G116" s="219"/>
      <c r="H116" s="219"/>
      <c r="I116" s="219"/>
      <c r="J116" s="219"/>
      <c r="K116" s="219"/>
    </row>
    <row r="117" spans="1:11" ht="12.75">
      <c r="A117" s="218"/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</row>
    <row r="118" spans="1:11" ht="12.75">
      <c r="A118" s="218"/>
      <c r="B118" s="219"/>
      <c r="C118" s="219"/>
      <c r="D118" s="219"/>
      <c r="E118" s="219"/>
      <c r="F118" s="219"/>
      <c r="G118" s="219"/>
      <c r="H118" s="219"/>
      <c r="I118" s="219"/>
      <c r="J118" s="219"/>
      <c r="K118" s="219"/>
    </row>
    <row r="119" spans="1:11" ht="12.75">
      <c r="A119" s="218"/>
      <c r="B119" s="219"/>
      <c r="C119" s="219"/>
      <c r="D119" s="219"/>
      <c r="E119" s="219"/>
      <c r="F119" s="219"/>
      <c r="G119" s="219"/>
      <c r="H119" s="219"/>
      <c r="I119" s="219"/>
      <c r="J119" s="219"/>
      <c r="K119" s="219"/>
    </row>
    <row r="120" spans="1:11" ht="12.75">
      <c r="A120" s="218"/>
      <c r="B120" s="219"/>
      <c r="C120" s="219"/>
      <c r="D120" s="219"/>
      <c r="E120" s="219"/>
      <c r="F120" s="219"/>
      <c r="G120" s="219"/>
      <c r="H120" s="219"/>
      <c r="I120" s="219"/>
      <c r="J120" s="219"/>
      <c r="K120" s="219"/>
    </row>
    <row r="121" spans="1:11" ht="12.75">
      <c r="A121" s="218"/>
      <c r="B121" s="219"/>
      <c r="C121" s="219"/>
      <c r="D121" s="219"/>
      <c r="E121" s="219"/>
      <c r="F121" s="219"/>
      <c r="G121" s="219"/>
      <c r="H121" s="219"/>
      <c r="I121" s="219"/>
      <c r="J121" s="219"/>
      <c r="K121" s="219"/>
    </row>
    <row r="122" spans="1:11" ht="12.75">
      <c r="A122" s="218"/>
      <c r="B122" s="219"/>
      <c r="C122" s="219"/>
      <c r="D122" s="219"/>
      <c r="E122" s="219"/>
      <c r="F122" s="219"/>
      <c r="G122" s="219"/>
      <c r="H122" s="219"/>
      <c r="I122" s="219"/>
      <c r="J122" s="219"/>
      <c r="K122" s="219"/>
    </row>
    <row r="123" spans="1:11" ht="12.75">
      <c r="A123" s="218"/>
      <c r="B123" s="219"/>
      <c r="C123" s="219"/>
      <c r="D123" s="219"/>
      <c r="E123" s="219"/>
      <c r="F123" s="219"/>
      <c r="G123" s="219"/>
      <c r="H123" s="219"/>
      <c r="I123" s="219"/>
      <c r="J123" s="219"/>
      <c r="K123" s="219"/>
    </row>
    <row r="124" spans="1:11" ht="12.75">
      <c r="A124" s="218"/>
      <c r="B124" s="219"/>
      <c r="C124" s="219"/>
      <c r="D124" s="219"/>
      <c r="E124" s="219"/>
      <c r="F124" s="219"/>
      <c r="G124" s="219"/>
      <c r="H124" s="219"/>
      <c r="I124" s="219"/>
      <c r="J124" s="219"/>
      <c r="K124" s="219"/>
    </row>
    <row r="125" spans="1:11" ht="12.75">
      <c r="A125" s="218"/>
      <c r="B125" s="219"/>
      <c r="C125" s="219"/>
      <c r="D125" s="219"/>
      <c r="E125" s="219"/>
      <c r="F125" s="219"/>
      <c r="G125" s="219"/>
      <c r="H125" s="219"/>
      <c r="I125" s="219"/>
      <c r="J125" s="219"/>
      <c r="K125" s="219"/>
    </row>
    <row r="126" spans="1:11" ht="12.75">
      <c r="A126" s="218"/>
      <c r="B126" s="219"/>
      <c r="C126" s="219"/>
      <c r="D126" s="219"/>
      <c r="E126" s="219"/>
      <c r="F126" s="219"/>
      <c r="G126" s="219"/>
      <c r="H126" s="219"/>
      <c r="I126" s="219"/>
      <c r="J126" s="219"/>
      <c r="K126" s="219"/>
    </row>
    <row r="127" spans="1:11" ht="12.75">
      <c r="A127" s="218"/>
      <c r="B127" s="219"/>
      <c r="C127" s="219"/>
      <c r="D127" s="219"/>
      <c r="E127" s="219"/>
      <c r="F127" s="219"/>
      <c r="G127" s="219"/>
      <c r="H127" s="219"/>
      <c r="I127" s="219"/>
      <c r="J127" s="219"/>
      <c r="K127" s="219"/>
    </row>
    <row r="128" spans="1:11" ht="12.75">
      <c r="A128" s="218"/>
      <c r="B128" s="219"/>
      <c r="C128" s="219"/>
      <c r="D128" s="219"/>
      <c r="E128" s="219"/>
      <c r="F128" s="219"/>
      <c r="G128" s="219"/>
      <c r="H128" s="219"/>
      <c r="I128" s="219"/>
      <c r="J128" s="219"/>
      <c r="K128" s="219"/>
    </row>
    <row r="129" spans="1:11" ht="12.75">
      <c r="A129" s="218"/>
      <c r="B129" s="219"/>
      <c r="C129" s="219"/>
      <c r="D129" s="219"/>
      <c r="E129" s="219"/>
      <c r="F129" s="219"/>
      <c r="G129" s="219"/>
      <c r="H129" s="219"/>
      <c r="I129" s="219"/>
      <c r="J129" s="219"/>
      <c r="K129" s="219"/>
    </row>
    <row r="130" spans="1:11" ht="12.75">
      <c r="A130" s="218"/>
      <c r="B130" s="219"/>
      <c r="C130" s="219"/>
      <c r="D130" s="219"/>
      <c r="E130" s="219"/>
      <c r="F130" s="219"/>
      <c r="G130" s="219"/>
      <c r="H130" s="219"/>
      <c r="I130" s="219"/>
      <c r="J130" s="219"/>
      <c r="K130" s="219"/>
    </row>
    <row r="131" spans="1:11" ht="12.75">
      <c r="A131" s="218"/>
      <c r="B131" s="219"/>
      <c r="C131" s="219"/>
      <c r="D131" s="219"/>
      <c r="E131" s="219"/>
      <c r="F131" s="219"/>
      <c r="G131" s="219"/>
      <c r="H131" s="219"/>
      <c r="I131" s="219"/>
      <c r="J131" s="219"/>
      <c r="K131" s="219"/>
    </row>
    <row r="132" spans="1:11" ht="12.75">
      <c r="A132" s="218"/>
      <c r="B132" s="219"/>
      <c r="C132" s="219"/>
      <c r="D132" s="219"/>
      <c r="E132" s="219"/>
      <c r="F132" s="219"/>
      <c r="G132" s="219"/>
      <c r="H132" s="219"/>
      <c r="I132" s="219"/>
      <c r="J132" s="219"/>
      <c r="K132" s="219"/>
    </row>
    <row r="133" spans="1:11" ht="12.75">
      <c r="A133" s="218"/>
      <c r="B133" s="219"/>
      <c r="C133" s="219"/>
      <c r="D133" s="219"/>
      <c r="E133" s="219"/>
      <c r="F133" s="219"/>
      <c r="G133" s="219"/>
      <c r="H133" s="219"/>
      <c r="I133" s="219"/>
      <c r="J133" s="219"/>
      <c r="K133" s="219"/>
    </row>
    <row r="134" spans="1:11" ht="12.75">
      <c r="A134" s="218"/>
      <c r="B134" s="219"/>
      <c r="C134" s="219"/>
      <c r="D134" s="219"/>
      <c r="E134" s="219"/>
      <c r="F134" s="219"/>
      <c r="G134" s="219"/>
      <c r="H134" s="219"/>
      <c r="I134" s="219"/>
      <c r="J134" s="219"/>
      <c r="K134" s="219"/>
    </row>
    <row r="135" spans="1:11" ht="12.75">
      <c r="A135" s="218"/>
      <c r="B135" s="219"/>
      <c r="C135" s="219"/>
      <c r="D135" s="219"/>
      <c r="E135" s="219"/>
      <c r="F135" s="219"/>
      <c r="G135" s="219"/>
      <c r="H135" s="219"/>
      <c r="I135" s="219"/>
      <c r="J135" s="219"/>
      <c r="K135" s="219"/>
    </row>
    <row r="136" spans="1:11" ht="12.75">
      <c r="A136" s="218"/>
      <c r="B136" s="219"/>
      <c r="C136" s="219"/>
      <c r="D136" s="219"/>
      <c r="E136" s="219"/>
      <c r="F136" s="219"/>
      <c r="G136" s="219"/>
      <c r="H136" s="219"/>
      <c r="I136" s="219"/>
      <c r="J136" s="219"/>
      <c r="K136" s="219"/>
    </row>
    <row r="137" spans="1:11" ht="12.75">
      <c r="A137" s="218"/>
      <c r="B137" s="219"/>
      <c r="C137" s="219"/>
      <c r="D137" s="219"/>
      <c r="E137" s="219"/>
      <c r="F137" s="219"/>
      <c r="G137" s="219"/>
      <c r="H137" s="219"/>
      <c r="I137" s="219"/>
      <c r="J137" s="219"/>
      <c r="K137" s="219"/>
    </row>
    <row r="138" spans="1:11" ht="12.75">
      <c r="A138" s="218"/>
      <c r="B138" s="219"/>
      <c r="C138" s="219"/>
      <c r="D138" s="219"/>
      <c r="E138" s="219"/>
      <c r="F138" s="219"/>
      <c r="G138" s="219"/>
      <c r="H138" s="219"/>
      <c r="I138" s="219"/>
      <c r="J138" s="219"/>
      <c r="K138" s="219"/>
    </row>
    <row r="139" spans="1:11" ht="12.75">
      <c r="A139" s="218"/>
      <c r="B139" s="219"/>
      <c r="C139" s="219"/>
      <c r="D139" s="219"/>
      <c r="E139" s="219"/>
      <c r="F139" s="219"/>
      <c r="G139" s="219"/>
      <c r="H139" s="219"/>
      <c r="I139" s="219"/>
      <c r="J139" s="219"/>
      <c r="K139" s="219"/>
    </row>
    <row r="140" spans="1:11" ht="12.75">
      <c r="A140" s="218"/>
      <c r="B140" s="219"/>
      <c r="C140" s="219"/>
      <c r="D140" s="219"/>
      <c r="E140" s="219"/>
      <c r="F140" s="219"/>
      <c r="G140" s="219"/>
      <c r="H140" s="219"/>
      <c r="I140" s="219"/>
      <c r="J140" s="219"/>
      <c r="K140" s="219"/>
    </row>
    <row r="141" spans="1:11" ht="12.75">
      <c r="A141" s="218"/>
      <c r="B141" s="219"/>
      <c r="C141" s="219"/>
      <c r="D141" s="219"/>
      <c r="E141" s="219"/>
      <c r="F141" s="219"/>
      <c r="G141" s="219"/>
      <c r="H141" s="219"/>
      <c r="I141" s="219"/>
      <c r="J141" s="219"/>
      <c r="K141" s="219"/>
    </row>
    <row r="142" spans="1:11" ht="12.75">
      <c r="A142" s="218"/>
      <c r="B142" s="219"/>
      <c r="C142" s="219"/>
      <c r="D142" s="219"/>
      <c r="E142" s="219"/>
      <c r="F142" s="219"/>
      <c r="G142" s="219"/>
      <c r="H142" s="219"/>
      <c r="I142" s="219"/>
      <c r="J142" s="219"/>
      <c r="K142" s="219"/>
    </row>
    <row r="143" spans="1:11" ht="12.75">
      <c r="A143" s="218"/>
      <c r="B143" s="219"/>
      <c r="C143" s="219"/>
      <c r="D143" s="219"/>
      <c r="E143" s="219"/>
      <c r="F143" s="219"/>
      <c r="G143" s="219"/>
      <c r="H143" s="219"/>
      <c r="I143" s="219"/>
      <c r="J143" s="219"/>
      <c r="K143" s="219"/>
    </row>
    <row r="144" spans="1:11" ht="12.75">
      <c r="A144" s="218"/>
      <c r="B144" s="219"/>
      <c r="C144" s="219"/>
      <c r="D144" s="219"/>
      <c r="E144" s="219"/>
      <c r="F144" s="219"/>
      <c r="G144" s="219"/>
      <c r="H144" s="219"/>
      <c r="I144" s="219"/>
      <c r="J144" s="219"/>
      <c r="K144" s="219"/>
    </row>
    <row r="145" spans="1:11" ht="12.75">
      <c r="A145" s="218"/>
      <c r="B145" s="219"/>
      <c r="C145" s="219"/>
      <c r="D145" s="219"/>
      <c r="E145" s="219"/>
      <c r="F145" s="219"/>
      <c r="G145" s="219"/>
      <c r="H145" s="219"/>
      <c r="I145" s="219"/>
      <c r="J145" s="219"/>
      <c r="K145" s="219"/>
    </row>
    <row r="146" spans="1:11" ht="12.75">
      <c r="A146" s="218"/>
      <c r="B146" s="219"/>
      <c r="C146" s="219"/>
      <c r="D146" s="219"/>
      <c r="E146" s="219"/>
      <c r="F146" s="219"/>
      <c r="G146" s="219"/>
      <c r="H146" s="219"/>
      <c r="I146" s="219"/>
      <c r="J146" s="219"/>
      <c r="K146" s="219"/>
    </row>
    <row r="147" spans="1:11" ht="12.75">
      <c r="A147" s="218"/>
      <c r="B147" s="219"/>
      <c r="C147" s="219"/>
      <c r="D147" s="219"/>
      <c r="E147" s="219"/>
      <c r="F147" s="219"/>
      <c r="G147" s="219"/>
      <c r="H147" s="219"/>
      <c r="I147" s="219"/>
      <c r="J147" s="219"/>
      <c r="K147" s="219"/>
    </row>
    <row r="148" spans="1:11" ht="12.75">
      <c r="A148" s="218"/>
      <c r="B148" s="219"/>
      <c r="C148" s="219"/>
      <c r="D148" s="219"/>
      <c r="E148" s="219"/>
      <c r="F148" s="219"/>
      <c r="G148" s="219"/>
      <c r="H148" s="219"/>
      <c r="I148" s="219"/>
      <c r="J148" s="219"/>
      <c r="K148" s="219"/>
    </row>
    <row r="149" spans="1:11" ht="12.75">
      <c r="A149" s="218"/>
      <c r="B149" s="219"/>
      <c r="C149" s="219"/>
      <c r="D149" s="219"/>
      <c r="E149" s="219"/>
      <c r="F149" s="219"/>
      <c r="G149" s="219"/>
      <c r="H149" s="219"/>
      <c r="I149" s="219"/>
      <c r="J149" s="219"/>
      <c r="K149" s="219"/>
    </row>
    <row r="150" spans="1:11" ht="12.75">
      <c r="A150" s="218"/>
      <c r="B150" s="219"/>
      <c r="C150" s="219"/>
      <c r="D150" s="219"/>
      <c r="E150" s="219"/>
      <c r="F150" s="219"/>
      <c r="G150" s="219"/>
      <c r="H150" s="219"/>
      <c r="I150" s="219"/>
      <c r="J150" s="219"/>
      <c r="K150" s="219"/>
    </row>
    <row r="151" spans="1:11" ht="12.75">
      <c r="A151" s="218"/>
      <c r="B151" s="219"/>
      <c r="C151" s="219"/>
      <c r="D151" s="219"/>
      <c r="E151" s="219"/>
      <c r="F151" s="219"/>
      <c r="G151" s="219"/>
      <c r="H151" s="219"/>
      <c r="I151" s="219"/>
      <c r="J151" s="219"/>
      <c r="K151" s="219"/>
    </row>
    <row r="152" spans="1:11" ht="12.75">
      <c r="A152" s="218"/>
      <c r="B152" s="219"/>
      <c r="C152" s="219"/>
      <c r="D152" s="219"/>
      <c r="E152" s="219"/>
      <c r="F152" s="219"/>
      <c r="G152" s="219"/>
      <c r="H152" s="219"/>
      <c r="I152" s="219"/>
      <c r="J152" s="219"/>
      <c r="K152" s="219"/>
    </row>
    <row r="153" spans="1:11" ht="12.75">
      <c r="A153" s="218"/>
      <c r="B153" s="219"/>
      <c r="C153" s="219"/>
      <c r="D153" s="219"/>
      <c r="E153" s="219"/>
      <c r="F153" s="219"/>
      <c r="G153" s="219"/>
      <c r="H153" s="219"/>
      <c r="I153" s="219"/>
      <c r="J153" s="219"/>
      <c r="K153" s="219"/>
    </row>
    <row r="154" spans="1:11" ht="12.75">
      <c r="A154" s="218"/>
      <c r="B154" s="219"/>
      <c r="C154" s="219"/>
      <c r="D154" s="219"/>
      <c r="E154" s="219"/>
      <c r="F154" s="219"/>
      <c r="G154" s="219"/>
      <c r="H154" s="219"/>
      <c r="I154" s="219"/>
      <c r="J154" s="219"/>
      <c r="K154" s="219"/>
    </row>
    <row r="155" spans="1:11" ht="12.75">
      <c r="A155" s="218"/>
      <c r="B155" s="219"/>
      <c r="C155" s="219"/>
      <c r="D155" s="219"/>
      <c r="E155" s="219"/>
      <c r="F155" s="219"/>
      <c r="G155" s="219"/>
      <c r="H155" s="219"/>
      <c r="I155" s="219"/>
      <c r="J155" s="219"/>
      <c r="K155" s="219"/>
    </row>
    <row r="156" spans="1:11" ht="12.75">
      <c r="A156" s="218"/>
      <c r="B156" s="219"/>
      <c r="C156" s="219"/>
      <c r="D156" s="219"/>
      <c r="E156" s="219"/>
      <c r="F156" s="219"/>
      <c r="G156" s="219"/>
      <c r="H156" s="219"/>
      <c r="I156" s="219"/>
      <c r="J156" s="219"/>
      <c r="K156" s="219"/>
    </row>
    <row r="157" spans="1:11" ht="12.75">
      <c r="A157" s="218"/>
      <c r="B157" s="219"/>
      <c r="C157" s="219"/>
      <c r="D157" s="219"/>
      <c r="E157" s="219"/>
      <c r="F157" s="219"/>
      <c r="G157" s="219"/>
      <c r="H157" s="219"/>
      <c r="I157" s="219"/>
      <c r="J157" s="219"/>
      <c r="K157" s="219"/>
    </row>
    <row r="158" spans="1:11" ht="12.75">
      <c r="A158" s="218"/>
      <c r="B158" s="219"/>
      <c r="C158" s="219"/>
      <c r="D158" s="219"/>
      <c r="E158" s="219"/>
      <c r="F158" s="219"/>
      <c r="G158" s="219"/>
      <c r="H158" s="219"/>
      <c r="I158" s="219"/>
      <c r="J158" s="219"/>
      <c r="K158" s="219"/>
    </row>
    <row r="159" spans="1:11" ht="12.75">
      <c r="A159" s="218"/>
      <c r="B159" s="219"/>
      <c r="C159" s="219"/>
      <c r="D159" s="219"/>
      <c r="E159" s="219"/>
      <c r="F159" s="219"/>
      <c r="G159" s="219"/>
      <c r="H159" s="219"/>
      <c r="I159" s="219"/>
      <c r="J159" s="219"/>
      <c r="K159" s="219"/>
    </row>
    <row r="160" spans="1:11" ht="12.75">
      <c r="A160" s="218"/>
      <c r="B160" s="219"/>
      <c r="C160" s="219"/>
      <c r="D160" s="219"/>
      <c r="E160" s="219"/>
      <c r="F160" s="219"/>
      <c r="G160" s="219"/>
      <c r="H160" s="219"/>
      <c r="I160" s="219"/>
      <c r="J160" s="219"/>
      <c r="K160" s="219"/>
    </row>
    <row r="161" spans="1:11" ht="12.75">
      <c r="A161" s="218"/>
      <c r="B161" s="219"/>
      <c r="C161" s="219"/>
      <c r="D161" s="219"/>
      <c r="E161" s="219"/>
      <c r="F161" s="219"/>
      <c r="G161" s="219"/>
      <c r="H161" s="219"/>
      <c r="I161" s="219"/>
      <c r="J161" s="219"/>
      <c r="K161" s="219"/>
    </row>
    <row r="162" spans="1:11" ht="12.75">
      <c r="A162" s="218"/>
      <c r="B162" s="219"/>
      <c r="C162" s="219"/>
      <c r="D162" s="219"/>
      <c r="E162" s="219"/>
      <c r="F162" s="219"/>
      <c r="G162" s="219"/>
      <c r="H162" s="219"/>
      <c r="I162" s="219"/>
      <c r="J162" s="219"/>
      <c r="K162" s="219"/>
    </row>
    <row r="163" spans="1:11" ht="12.75">
      <c r="A163" s="218"/>
      <c r="B163" s="219"/>
      <c r="C163" s="219"/>
      <c r="D163" s="219"/>
      <c r="E163" s="219"/>
      <c r="F163" s="219"/>
      <c r="G163" s="219"/>
      <c r="H163" s="219"/>
      <c r="I163" s="219"/>
      <c r="J163" s="219"/>
      <c r="K163" s="219"/>
    </row>
    <row r="164" spans="1:11" ht="12.75">
      <c r="A164" s="218"/>
      <c r="B164" s="219"/>
      <c r="C164" s="219"/>
      <c r="D164" s="219"/>
      <c r="E164" s="219"/>
      <c r="F164" s="219"/>
      <c r="G164" s="219"/>
      <c r="H164" s="219"/>
      <c r="I164" s="219"/>
      <c r="J164" s="219"/>
      <c r="K164" s="219"/>
    </row>
    <row r="165" spans="1:11" ht="12.75">
      <c r="A165" s="218"/>
      <c r="B165" s="219"/>
      <c r="C165" s="219"/>
      <c r="D165" s="219"/>
      <c r="E165" s="219"/>
      <c r="F165" s="219"/>
      <c r="G165" s="219"/>
      <c r="H165" s="219"/>
      <c r="I165" s="219"/>
      <c r="J165" s="219"/>
      <c r="K165" s="219"/>
    </row>
    <row r="166" spans="1:11" ht="12.75">
      <c r="A166" s="218"/>
      <c r="B166" s="219"/>
      <c r="C166" s="219"/>
      <c r="D166" s="219"/>
      <c r="E166" s="219"/>
      <c r="F166" s="219"/>
      <c r="G166" s="219"/>
      <c r="H166" s="219"/>
      <c r="I166" s="219"/>
      <c r="J166" s="219"/>
      <c r="K166" s="219"/>
    </row>
    <row r="167" spans="1:11" ht="12.75">
      <c r="A167" s="218"/>
      <c r="B167" s="219"/>
      <c r="C167" s="219"/>
      <c r="D167" s="219"/>
      <c r="E167" s="219"/>
      <c r="F167" s="219"/>
      <c r="G167" s="219"/>
      <c r="H167" s="219"/>
      <c r="I167" s="219"/>
      <c r="J167" s="219"/>
      <c r="K167" s="219"/>
    </row>
    <row r="168" spans="1:11" ht="12.75">
      <c r="A168" s="218"/>
      <c r="B168" s="219"/>
      <c r="C168" s="219"/>
      <c r="D168" s="219"/>
      <c r="E168" s="219"/>
      <c r="F168" s="219"/>
      <c r="G168" s="219"/>
      <c r="H168" s="219"/>
      <c r="I168" s="219"/>
      <c r="J168" s="219"/>
      <c r="K168" s="219"/>
    </row>
    <row r="169" spans="1:11" ht="12.75">
      <c r="A169" s="218"/>
      <c r="B169" s="219"/>
      <c r="C169" s="219"/>
      <c r="D169" s="219"/>
      <c r="E169" s="219"/>
      <c r="F169" s="219"/>
      <c r="G169" s="219"/>
      <c r="H169" s="219"/>
      <c r="I169" s="219"/>
      <c r="J169" s="219"/>
      <c r="K169" s="219"/>
    </row>
    <row r="170" spans="1:11" ht="12.75">
      <c r="A170" s="218"/>
      <c r="B170" s="219"/>
      <c r="C170" s="219"/>
      <c r="D170" s="219"/>
      <c r="E170" s="219"/>
      <c r="F170" s="219"/>
      <c r="G170" s="219"/>
      <c r="H170" s="219"/>
      <c r="I170" s="219"/>
      <c r="J170" s="219"/>
      <c r="K170" s="219"/>
    </row>
    <row r="171" spans="1:11" ht="12.75">
      <c r="A171" s="218"/>
      <c r="B171" s="219"/>
      <c r="C171" s="219"/>
      <c r="D171" s="219"/>
      <c r="E171" s="219"/>
      <c r="F171" s="219"/>
      <c r="G171" s="219"/>
      <c r="H171" s="219"/>
      <c r="I171" s="219"/>
      <c r="J171" s="219"/>
      <c r="K171" s="219"/>
    </row>
    <row r="172" spans="1:11" ht="12.75">
      <c r="A172" s="218"/>
      <c r="B172" s="219"/>
      <c r="C172" s="219"/>
      <c r="D172" s="219"/>
      <c r="E172" s="219"/>
      <c r="F172" s="219"/>
      <c r="G172" s="219"/>
      <c r="H172" s="219"/>
      <c r="I172" s="219"/>
      <c r="J172" s="219"/>
      <c r="K172" s="219"/>
    </row>
    <row r="173" spans="1:11" ht="12.75">
      <c r="A173" s="218"/>
      <c r="B173" s="219"/>
      <c r="C173" s="219"/>
      <c r="D173" s="219"/>
      <c r="E173" s="219"/>
      <c r="F173" s="219"/>
      <c r="G173" s="219"/>
      <c r="H173" s="219"/>
      <c r="I173" s="219"/>
      <c r="J173" s="219"/>
      <c r="K173" s="219"/>
    </row>
    <row r="174" spans="1:11" ht="12.75">
      <c r="A174" s="218"/>
      <c r="B174" s="219"/>
      <c r="C174" s="219"/>
      <c r="D174" s="219"/>
      <c r="E174" s="219"/>
      <c r="F174" s="219"/>
      <c r="G174" s="219"/>
      <c r="H174" s="219"/>
      <c r="I174" s="219"/>
      <c r="J174" s="219"/>
      <c r="K174" s="219"/>
    </row>
    <row r="175" spans="1:11" ht="12.75">
      <c r="A175" s="218"/>
      <c r="B175" s="219"/>
      <c r="C175" s="219"/>
      <c r="D175" s="219"/>
      <c r="E175" s="219"/>
      <c r="F175" s="219"/>
      <c r="G175" s="219"/>
      <c r="H175" s="219"/>
      <c r="I175" s="219"/>
      <c r="J175" s="219"/>
      <c r="K175" s="219"/>
    </row>
    <row r="176" spans="1:11" ht="12.75">
      <c r="A176" s="218"/>
      <c r="B176" s="219"/>
      <c r="C176" s="219"/>
      <c r="D176" s="219"/>
      <c r="E176" s="219"/>
      <c r="F176" s="219"/>
      <c r="G176" s="219"/>
      <c r="H176" s="219"/>
      <c r="I176" s="219"/>
      <c r="J176" s="219"/>
      <c r="K176" s="219"/>
    </row>
    <row r="177" spans="1:11" ht="12.75">
      <c r="A177" s="218"/>
      <c r="B177" s="219"/>
      <c r="C177" s="219"/>
      <c r="D177" s="219"/>
      <c r="E177" s="219"/>
      <c r="F177" s="219"/>
      <c r="G177" s="219"/>
      <c r="H177" s="219"/>
      <c r="I177" s="219"/>
      <c r="J177" s="219"/>
      <c r="K177" s="219"/>
    </row>
    <row r="178" spans="1:11" ht="12.75">
      <c r="A178" s="218"/>
      <c r="B178" s="219"/>
      <c r="C178" s="219"/>
      <c r="D178" s="219"/>
      <c r="E178" s="219"/>
      <c r="F178" s="219"/>
      <c r="G178" s="219"/>
      <c r="H178" s="219"/>
      <c r="I178" s="219"/>
      <c r="J178" s="219"/>
      <c r="K178" s="219"/>
    </row>
    <row r="179" spans="1:11" ht="12.75">
      <c r="A179" s="218"/>
      <c r="B179" s="219"/>
      <c r="C179" s="219"/>
      <c r="D179" s="219"/>
      <c r="E179" s="219"/>
      <c r="F179" s="219"/>
      <c r="G179" s="219"/>
      <c r="H179" s="219"/>
      <c r="I179" s="219"/>
      <c r="J179" s="219"/>
      <c r="K179" s="219"/>
    </row>
    <row r="180" spans="1:11" ht="12.75">
      <c r="A180" s="218"/>
      <c r="B180" s="219"/>
      <c r="C180" s="219"/>
      <c r="D180" s="219"/>
      <c r="E180" s="219"/>
      <c r="F180" s="219"/>
      <c r="G180" s="219"/>
      <c r="H180" s="219"/>
      <c r="I180" s="219"/>
      <c r="J180" s="219"/>
      <c r="K180" s="219"/>
    </row>
    <row r="181" spans="1:11" ht="12.75">
      <c r="A181" s="218"/>
      <c r="B181" s="219"/>
      <c r="C181" s="219"/>
      <c r="D181" s="219"/>
      <c r="E181" s="219"/>
      <c r="F181" s="219"/>
      <c r="G181" s="219"/>
      <c r="H181" s="219"/>
      <c r="I181" s="219"/>
      <c r="J181" s="219"/>
      <c r="K181" s="219"/>
    </row>
    <row r="182" spans="1:11" ht="12.75">
      <c r="A182" s="218"/>
      <c r="B182" s="219"/>
      <c r="C182" s="219"/>
      <c r="D182" s="219"/>
      <c r="E182" s="219"/>
      <c r="F182" s="219"/>
      <c r="G182" s="219"/>
      <c r="H182" s="219"/>
      <c r="I182" s="219"/>
      <c r="J182" s="219"/>
      <c r="K182" s="219"/>
    </row>
    <row r="183" spans="1:11" ht="12.75">
      <c r="A183" s="218"/>
      <c r="B183" s="219"/>
      <c r="C183" s="219"/>
      <c r="D183" s="219"/>
      <c r="E183" s="219"/>
      <c r="F183" s="219"/>
      <c r="G183" s="219"/>
      <c r="H183" s="219"/>
      <c r="I183" s="219"/>
      <c r="J183" s="219"/>
      <c r="K183" s="219"/>
    </row>
    <row r="184" spans="1:11" ht="12.75">
      <c r="A184" s="218"/>
      <c r="B184" s="219"/>
      <c r="C184" s="219"/>
      <c r="D184" s="219"/>
      <c r="E184" s="219"/>
      <c r="F184" s="219"/>
      <c r="G184" s="219"/>
      <c r="H184" s="219"/>
      <c r="I184" s="219"/>
      <c r="J184" s="219"/>
      <c r="K184" s="219"/>
    </row>
    <row r="185" spans="1:11" ht="12.75">
      <c r="A185" s="218"/>
      <c r="B185" s="219"/>
      <c r="C185" s="219"/>
      <c r="D185" s="219"/>
      <c r="E185" s="219"/>
      <c r="F185" s="219"/>
      <c r="G185" s="219"/>
      <c r="H185" s="219"/>
      <c r="I185" s="219"/>
      <c r="J185" s="219"/>
      <c r="K185" s="219"/>
    </row>
    <row r="186" spans="1:11" ht="12.75">
      <c r="A186" s="218"/>
      <c r="B186" s="219"/>
      <c r="C186" s="219"/>
      <c r="D186" s="219"/>
      <c r="E186" s="219"/>
      <c r="F186" s="219"/>
      <c r="G186" s="219"/>
      <c r="H186" s="219"/>
      <c r="I186" s="219"/>
      <c r="J186" s="219"/>
      <c r="K186" s="219"/>
    </row>
    <row r="187" spans="1:11" ht="12.75">
      <c r="A187" s="218"/>
      <c r="B187" s="219"/>
      <c r="C187" s="219"/>
      <c r="D187" s="219"/>
      <c r="E187" s="219"/>
      <c r="F187" s="219"/>
      <c r="G187" s="219"/>
      <c r="H187" s="219"/>
      <c r="I187" s="219"/>
      <c r="J187" s="219"/>
      <c r="K187" s="219"/>
    </row>
    <row r="188" spans="1:11" ht="12.75">
      <c r="A188" s="218"/>
      <c r="B188" s="219"/>
      <c r="C188" s="219"/>
      <c r="D188" s="219"/>
      <c r="E188" s="219"/>
      <c r="F188" s="219"/>
      <c r="G188" s="219"/>
      <c r="H188" s="219"/>
      <c r="I188" s="219"/>
      <c r="J188" s="219"/>
      <c r="K188" s="219"/>
    </row>
    <row r="189" spans="1:11" ht="12.75">
      <c r="A189" s="218"/>
      <c r="B189" s="219"/>
      <c r="C189" s="219"/>
      <c r="D189" s="219"/>
      <c r="E189" s="219"/>
      <c r="F189" s="219"/>
      <c r="G189" s="219"/>
      <c r="H189" s="219"/>
      <c r="I189" s="219"/>
      <c r="J189" s="219"/>
      <c r="K189" s="219"/>
    </row>
    <row r="190" spans="1:11" ht="12.75">
      <c r="A190" s="218"/>
      <c r="B190" s="219"/>
      <c r="C190" s="219"/>
      <c r="D190" s="219"/>
      <c r="E190" s="219"/>
      <c r="F190" s="219"/>
      <c r="G190" s="219"/>
      <c r="H190" s="219"/>
      <c r="I190" s="219"/>
      <c r="J190" s="219"/>
      <c r="K190" s="219"/>
    </row>
    <row r="191" spans="1:11" ht="12.75">
      <c r="A191" s="218"/>
      <c r="B191" s="219"/>
      <c r="C191" s="219"/>
      <c r="D191" s="219"/>
      <c r="E191" s="219"/>
      <c r="F191" s="219"/>
      <c r="G191" s="219"/>
      <c r="H191" s="219"/>
      <c r="I191" s="219"/>
      <c r="J191" s="219"/>
      <c r="K191" s="219"/>
    </row>
    <row r="192" spans="1:11" ht="12.75">
      <c r="A192" s="218"/>
      <c r="B192" s="219"/>
      <c r="C192" s="219"/>
      <c r="D192" s="219"/>
      <c r="E192" s="219"/>
      <c r="F192" s="219"/>
      <c r="G192" s="219"/>
      <c r="H192" s="219"/>
      <c r="I192" s="219"/>
      <c r="J192" s="219"/>
      <c r="K192" s="219"/>
    </row>
    <row r="193" spans="1:11" ht="12.75">
      <c r="A193" s="218"/>
      <c r="B193" s="219"/>
      <c r="C193" s="219"/>
      <c r="D193" s="219"/>
      <c r="E193" s="219"/>
      <c r="F193" s="219"/>
      <c r="G193" s="219"/>
      <c r="H193" s="219"/>
      <c r="I193" s="219"/>
      <c r="J193" s="219"/>
      <c r="K193" s="219"/>
    </row>
    <row r="194" spans="1:11" ht="12.75">
      <c r="A194" s="218"/>
      <c r="B194" s="219"/>
      <c r="C194" s="219"/>
      <c r="D194" s="219"/>
      <c r="E194" s="219"/>
      <c r="F194" s="219"/>
      <c r="G194" s="219"/>
      <c r="H194" s="219"/>
      <c r="I194" s="219"/>
      <c r="J194" s="219"/>
      <c r="K194" s="219"/>
    </row>
    <row r="195" spans="1:11" ht="12.75">
      <c r="A195" s="218"/>
      <c r="B195" s="219"/>
      <c r="C195" s="219"/>
      <c r="D195" s="219"/>
      <c r="E195" s="219"/>
      <c r="F195" s="219"/>
      <c r="G195" s="219"/>
      <c r="H195" s="219"/>
      <c r="I195" s="219"/>
      <c r="J195" s="219"/>
      <c r="K195" s="219"/>
    </row>
    <row r="196" spans="1:11" ht="12.75">
      <c r="A196" s="218"/>
      <c r="B196" s="219"/>
      <c r="C196" s="219"/>
      <c r="D196" s="219"/>
      <c r="E196" s="219"/>
      <c r="F196" s="219"/>
      <c r="G196" s="219"/>
      <c r="H196" s="219"/>
      <c r="I196" s="219"/>
      <c r="J196" s="219"/>
      <c r="K196" s="219"/>
    </row>
    <row r="197" spans="1:11" ht="12.75">
      <c r="A197" s="218"/>
      <c r="B197" s="219"/>
      <c r="C197" s="219"/>
      <c r="D197" s="219"/>
      <c r="E197" s="219"/>
      <c r="F197" s="219"/>
      <c r="G197" s="219"/>
      <c r="H197" s="219"/>
      <c r="I197" s="219"/>
      <c r="J197" s="219"/>
      <c r="K197" s="219"/>
    </row>
    <row r="198" spans="1:11" ht="12.75">
      <c r="A198" s="218"/>
      <c r="B198" s="219"/>
      <c r="C198" s="219"/>
      <c r="D198" s="219"/>
      <c r="E198" s="219"/>
      <c r="F198" s="219"/>
      <c r="G198" s="219"/>
      <c r="H198" s="219"/>
      <c r="I198" s="219"/>
      <c r="J198" s="219"/>
      <c r="K198" s="219"/>
    </row>
    <row r="199" spans="1:11" ht="12.75">
      <c r="A199" s="218"/>
      <c r="B199" s="219"/>
      <c r="C199" s="219"/>
      <c r="D199" s="219"/>
      <c r="E199" s="219"/>
      <c r="F199" s="219"/>
      <c r="G199" s="219"/>
      <c r="H199" s="219"/>
      <c r="I199" s="219"/>
      <c r="J199" s="219"/>
      <c r="K199" s="219"/>
    </row>
    <row r="200" spans="1:11" ht="12.75">
      <c r="A200" s="218"/>
      <c r="B200" s="219"/>
      <c r="C200" s="219"/>
      <c r="D200" s="219"/>
      <c r="E200" s="219"/>
      <c r="F200" s="219"/>
      <c r="G200" s="219"/>
      <c r="H200" s="219"/>
      <c r="I200" s="219"/>
      <c r="J200" s="219"/>
      <c r="K200" s="219"/>
    </row>
    <row r="201" spans="1:11" ht="12.75">
      <c r="A201" s="218"/>
      <c r="B201" s="219"/>
      <c r="C201" s="219"/>
      <c r="D201" s="219"/>
      <c r="E201" s="219"/>
      <c r="F201" s="219"/>
      <c r="G201" s="219"/>
      <c r="H201" s="219"/>
      <c r="I201" s="219"/>
      <c r="J201" s="219"/>
      <c r="K201" s="219"/>
    </row>
    <row r="202" spans="1:11" ht="12.75">
      <c r="A202" s="218"/>
      <c r="B202" s="219"/>
      <c r="C202" s="219"/>
      <c r="D202" s="219"/>
      <c r="E202" s="219"/>
      <c r="F202" s="219"/>
      <c r="G202" s="219"/>
      <c r="H202" s="219"/>
      <c r="I202" s="219"/>
      <c r="J202" s="219"/>
      <c r="K202" s="219"/>
    </row>
    <row r="203" spans="1:11" ht="12.75">
      <c r="A203" s="218"/>
      <c r="B203" s="219"/>
      <c r="C203" s="219"/>
      <c r="D203" s="219"/>
      <c r="E203" s="219"/>
      <c r="F203" s="219"/>
      <c r="G203" s="219"/>
      <c r="H203" s="219"/>
      <c r="I203" s="219"/>
      <c r="J203" s="219"/>
      <c r="K203" s="219"/>
    </row>
    <row r="204" spans="1:11" ht="12.75">
      <c r="A204" s="218"/>
      <c r="B204" s="219"/>
      <c r="C204" s="219"/>
      <c r="D204" s="219"/>
      <c r="E204" s="219"/>
      <c r="F204" s="219"/>
      <c r="G204" s="219"/>
      <c r="H204" s="219"/>
      <c r="I204" s="219"/>
      <c r="J204" s="219"/>
      <c r="K204" s="219"/>
    </row>
    <row r="205" spans="1:11" ht="12.75">
      <c r="A205" s="218"/>
      <c r="B205" s="219"/>
      <c r="C205" s="219"/>
      <c r="D205" s="219"/>
      <c r="E205" s="219"/>
      <c r="F205" s="219"/>
      <c r="G205" s="219"/>
      <c r="H205" s="219"/>
      <c r="I205" s="219"/>
      <c r="J205" s="219"/>
      <c r="K205" s="219"/>
    </row>
    <row r="206" spans="1:11" ht="12.75">
      <c r="A206" s="218"/>
      <c r="B206" s="219"/>
      <c r="C206" s="219"/>
      <c r="D206" s="219"/>
      <c r="E206" s="219"/>
      <c r="F206" s="219"/>
      <c r="G206" s="219"/>
      <c r="H206" s="219"/>
      <c r="I206" s="219"/>
      <c r="J206" s="219"/>
      <c r="K206" s="219"/>
    </row>
    <row r="207" spans="1:11" ht="12.75">
      <c r="A207" s="218"/>
      <c r="B207" s="219"/>
      <c r="C207" s="219"/>
      <c r="D207" s="219"/>
      <c r="E207" s="219"/>
      <c r="F207" s="219"/>
      <c r="G207" s="219"/>
      <c r="H207" s="219"/>
      <c r="I207" s="219"/>
      <c r="J207" s="219"/>
      <c r="K207" s="219"/>
    </row>
    <row r="208" spans="1:11" ht="12.75">
      <c r="A208" s="218"/>
      <c r="B208" s="219"/>
      <c r="C208" s="219"/>
      <c r="D208" s="219"/>
      <c r="E208" s="219"/>
      <c r="F208" s="219"/>
      <c r="G208" s="219"/>
      <c r="H208" s="219"/>
      <c r="I208" s="219"/>
      <c r="J208" s="219"/>
      <c r="K208" s="219"/>
    </row>
    <row r="209" spans="1:11" ht="12.75">
      <c r="A209" s="218"/>
      <c r="B209" s="219"/>
      <c r="C209" s="219"/>
      <c r="D209" s="219"/>
      <c r="E209" s="219"/>
      <c r="F209" s="219"/>
      <c r="G209" s="219"/>
      <c r="H209" s="219"/>
      <c r="I209" s="219"/>
      <c r="J209" s="219"/>
      <c r="K209" s="219"/>
    </row>
    <row r="210" spans="1:11" ht="12.75">
      <c r="A210" s="218"/>
      <c r="B210" s="219"/>
      <c r="C210" s="219"/>
      <c r="D210" s="219"/>
      <c r="E210" s="219"/>
      <c r="F210" s="219"/>
      <c r="G210" s="219"/>
      <c r="H210" s="219"/>
      <c r="I210" s="219"/>
      <c r="J210" s="219"/>
      <c r="K210" s="219"/>
    </row>
    <row r="211" spans="1:11" ht="12.75">
      <c r="A211" s="218"/>
      <c r="B211" s="219"/>
      <c r="C211" s="219"/>
      <c r="D211" s="219"/>
      <c r="E211" s="219"/>
      <c r="F211" s="219"/>
      <c r="G211" s="219"/>
      <c r="H211" s="219"/>
      <c r="I211" s="219"/>
      <c r="J211" s="219"/>
      <c r="K211" s="219"/>
    </row>
    <row r="212" spans="1:11" ht="12.75">
      <c r="A212" s="218"/>
      <c r="B212" s="219"/>
      <c r="C212" s="219"/>
      <c r="D212" s="219"/>
      <c r="E212" s="219"/>
      <c r="F212" s="219"/>
      <c r="G212" s="219"/>
      <c r="H212" s="219"/>
      <c r="I212" s="219"/>
      <c r="J212" s="219"/>
      <c r="K212" s="219"/>
    </row>
    <row r="213" spans="1:11" ht="12.75">
      <c r="A213" s="218"/>
      <c r="B213" s="219"/>
      <c r="C213" s="219"/>
      <c r="D213" s="219"/>
      <c r="E213" s="219"/>
      <c r="F213" s="219"/>
      <c r="G213" s="219"/>
      <c r="H213" s="219"/>
      <c r="I213" s="219"/>
      <c r="J213" s="219"/>
      <c r="K213" s="219"/>
    </row>
    <row r="214" spans="1:11" ht="12.75">
      <c r="A214" s="218"/>
      <c r="B214" s="219"/>
      <c r="C214" s="219"/>
      <c r="D214" s="219"/>
      <c r="E214" s="219"/>
      <c r="F214" s="219"/>
      <c r="G214" s="219"/>
      <c r="H214" s="219"/>
      <c r="I214" s="219"/>
      <c r="J214" s="219"/>
      <c r="K214" s="219"/>
    </row>
    <row r="215" spans="1:11" ht="12.75">
      <c r="A215" s="218"/>
      <c r="B215" s="219"/>
      <c r="C215" s="219"/>
      <c r="D215" s="219"/>
      <c r="E215" s="219"/>
      <c r="F215" s="219"/>
      <c r="G215" s="219"/>
      <c r="H215" s="219"/>
      <c r="I215" s="219"/>
      <c r="J215" s="219"/>
      <c r="K215" s="219"/>
    </row>
    <row r="216" spans="1:11" ht="12.75">
      <c r="A216" s="218"/>
      <c r="B216" s="219"/>
      <c r="C216" s="219"/>
      <c r="D216" s="219"/>
      <c r="E216" s="219"/>
      <c r="F216" s="219"/>
      <c r="G216" s="219"/>
      <c r="H216" s="219"/>
      <c r="I216" s="219"/>
      <c r="J216" s="219"/>
      <c r="K216" s="219"/>
    </row>
    <row r="217" spans="1:11" ht="12.75">
      <c r="A217" s="218"/>
      <c r="B217" s="219"/>
      <c r="C217" s="219"/>
      <c r="D217" s="219"/>
      <c r="E217" s="219"/>
      <c r="F217" s="219"/>
      <c r="G217" s="219"/>
      <c r="H217" s="219"/>
      <c r="I217" s="219"/>
      <c r="J217" s="219"/>
      <c r="K217" s="219"/>
    </row>
    <row r="218" spans="1:11" ht="12.75">
      <c r="A218" s="218"/>
      <c r="B218" s="219"/>
      <c r="C218" s="219"/>
      <c r="D218" s="219"/>
      <c r="E218" s="219"/>
      <c r="F218" s="219"/>
      <c r="G218" s="219"/>
      <c r="H218" s="219"/>
      <c r="I218" s="219"/>
      <c r="J218" s="219"/>
      <c r="K218" s="219"/>
    </row>
    <row r="219" spans="1:11" ht="12.75">
      <c r="A219" s="218"/>
      <c r="B219" s="219"/>
      <c r="C219" s="219"/>
      <c r="D219" s="219"/>
      <c r="E219" s="219"/>
      <c r="F219" s="219"/>
      <c r="G219" s="219"/>
      <c r="H219" s="219"/>
      <c r="I219" s="219"/>
      <c r="J219" s="219"/>
      <c r="K219" s="219"/>
    </row>
    <row r="220" spans="1:11" ht="12.75">
      <c r="A220" s="218"/>
      <c r="B220" s="219"/>
      <c r="C220" s="219"/>
      <c r="D220" s="219"/>
      <c r="E220" s="219"/>
      <c r="F220" s="219"/>
      <c r="G220" s="219"/>
      <c r="H220" s="219"/>
      <c r="I220" s="219"/>
      <c r="J220" s="219"/>
      <c r="K220" s="219"/>
    </row>
    <row r="221" spans="1:11" ht="12.75">
      <c r="A221" s="218"/>
      <c r="B221" s="219"/>
      <c r="C221" s="219"/>
      <c r="D221" s="219"/>
      <c r="E221" s="219"/>
      <c r="F221" s="219"/>
      <c r="G221" s="219"/>
      <c r="H221" s="219"/>
      <c r="I221" s="219"/>
      <c r="J221" s="219"/>
      <c r="K221" s="219"/>
    </row>
    <row r="222" spans="1:11" ht="12.75">
      <c r="A222" s="218"/>
      <c r="B222" s="219"/>
      <c r="C222" s="219"/>
      <c r="D222" s="219"/>
      <c r="E222" s="219"/>
      <c r="F222" s="219"/>
      <c r="G222" s="219"/>
      <c r="H222" s="219"/>
      <c r="I222" s="219"/>
      <c r="J222" s="219"/>
      <c r="K222" s="219"/>
    </row>
    <row r="223" spans="1:11" ht="12.75">
      <c r="A223" s="218"/>
      <c r="B223" s="219"/>
      <c r="C223" s="219"/>
      <c r="D223" s="219"/>
      <c r="E223" s="219"/>
      <c r="F223" s="219"/>
      <c r="G223" s="219"/>
      <c r="H223" s="219"/>
      <c r="I223" s="219"/>
      <c r="J223" s="219"/>
      <c r="K223" s="219"/>
    </row>
    <row r="224" spans="1:11" ht="12.75">
      <c r="A224" s="218"/>
      <c r="B224" s="219"/>
      <c r="C224" s="219"/>
      <c r="D224" s="219"/>
      <c r="E224" s="219"/>
      <c r="F224" s="219"/>
      <c r="G224" s="219"/>
      <c r="H224" s="219"/>
      <c r="I224" s="219"/>
      <c r="J224" s="219"/>
      <c r="K224" s="219"/>
    </row>
    <row r="225" spans="1:11" ht="12.75">
      <c r="A225" s="218"/>
      <c r="B225" s="219"/>
      <c r="C225" s="219"/>
      <c r="D225" s="219"/>
      <c r="E225" s="219"/>
      <c r="F225" s="219"/>
      <c r="G225" s="219"/>
      <c r="H225" s="219"/>
      <c r="I225" s="219"/>
      <c r="J225" s="219"/>
      <c r="K225" s="219"/>
    </row>
    <row r="226" spans="1:11" ht="12.75">
      <c r="A226" s="218"/>
      <c r="B226" s="219"/>
      <c r="C226" s="219"/>
      <c r="D226" s="219"/>
      <c r="E226" s="219"/>
      <c r="F226" s="219"/>
      <c r="G226" s="219"/>
      <c r="H226" s="219"/>
      <c r="I226" s="219"/>
      <c r="J226" s="219"/>
      <c r="K226" s="219"/>
    </row>
    <row r="227" spans="1:11" ht="12.75">
      <c r="A227" s="218"/>
      <c r="B227" s="219"/>
      <c r="C227" s="219"/>
      <c r="D227" s="219"/>
      <c r="E227" s="219"/>
      <c r="F227" s="219"/>
      <c r="G227" s="219"/>
      <c r="H227" s="219"/>
      <c r="I227" s="219"/>
      <c r="J227" s="219"/>
      <c r="K227" s="219"/>
    </row>
    <row r="228" spans="1:11" ht="12.75">
      <c r="A228" s="218"/>
      <c r="B228" s="219"/>
      <c r="C228" s="219"/>
      <c r="D228" s="219"/>
      <c r="E228" s="219"/>
      <c r="F228" s="219"/>
      <c r="G228" s="219"/>
      <c r="H228" s="219"/>
      <c r="I228" s="219"/>
      <c r="J228" s="219"/>
      <c r="K228" s="219"/>
    </row>
    <row r="229" spans="1:11" ht="12.75">
      <c r="A229" s="218"/>
      <c r="B229" s="219"/>
      <c r="C229" s="219"/>
      <c r="D229" s="219"/>
      <c r="E229" s="219"/>
      <c r="F229" s="219"/>
      <c r="G229" s="219"/>
      <c r="H229" s="219"/>
      <c r="I229" s="219"/>
      <c r="J229" s="219"/>
      <c r="K229" s="219"/>
    </row>
    <row r="230" spans="1:11" ht="12.75">
      <c r="A230" s="218"/>
      <c r="B230" s="219"/>
      <c r="C230" s="219"/>
      <c r="D230" s="219"/>
      <c r="E230" s="219"/>
      <c r="F230" s="219"/>
      <c r="G230" s="219"/>
      <c r="H230" s="219"/>
      <c r="I230" s="219"/>
      <c r="J230" s="219"/>
      <c r="K230" s="219"/>
    </row>
    <row r="231" spans="1:11" ht="12.75">
      <c r="A231" s="218"/>
      <c r="B231" s="219"/>
      <c r="C231" s="219"/>
      <c r="D231" s="219"/>
      <c r="E231" s="219"/>
      <c r="F231" s="219"/>
      <c r="G231" s="219"/>
      <c r="H231" s="219"/>
      <c r="I231" s="219"/>
      <c r="J231" s="219"/>
      <c r="K231" s="219"/>
    </row>
    <row r="232" spans="1:11" ht="12.75">
      <c r="A232" s="218"/>
      <c r="B232" s="219"/>
      <c r="C232" s="219"/>
      <c r="D232" s="219"/>
      <c r="E232" s="219"/>
      <c r="F232" s="219"/>
      <c r="G232" s="219"/>
      <c r="H232" s="219"/>
      <c r="I232" s="219"/>
      <c r="J232" s="219"/>
      <c r="K232" s="219"/>
    </row>
    <row r="233" spans="1:11" ht="12.75">
      <c r="A233" s="218"/>
      <c r="B233" s="219"/>
      <c r="C233" s="219"/>
      <c r="D233" s="219"/>
      <c r="E233" s="219"/>
      <c r="F233" s="219"/>
      <c r="G233" s="219"/>
      <c r="H233" s="219"/>
      <c r="I233" s="219"/>
      <c r="J233" s="219"/>
      <c r="K233" s="219"/>
    </row>
    <row r="234" spans="1:11" ht="12.75">
      <c r="A234" s="218"/>
      <c r="B234" s="219"/>
      <c r="C234" s="219"/>
      <c r="D234" s="219"/>
      <c r="E234" s="219"/>
      <c r="F234" s="219"/>
      <c r="G234" s="219"/>
      <c r="H234" s="219"/>
      <c r="I234" s="219"/>
      <c r="J234" s="219"/>
      <c r="K234" s="219"/>
    </row>
    <row r="235" spans="1:11" ht="12.75">
      <c r="A235" s="218"/>
      <c r="B235" s="219"/>
      <c r="C235" s="219"/>
      <c r="D235" s="219"/>
      <c r="E235" s="219"/>
      <c r="F235" s="219"/>
      <c r="G235" s="219"/>
      <c r="H235" s="219"/>
      <c r="I235" s="219"/>
      <c r="J235" s="219"/>
      <c r="K235" s="219"/>
    </row>
    <row r="236" spans="1:11" ht="12.75">
      <c r="A236" s="218"/>
      <c r="B236" s="219"/>
      <c r="C236" s="219"/>
      <c r="D236" s="219"/>
      <c r="E236" s="219"/>
      <c r="F236" s="219"/>
      <c r="G236" s="219"/>
      <c r="H236" s="219"/>
      <c r="I236" s="219"/>
      <c r="J236" s="219"/>
      <c r="K236" s="219"/>
    </row>
    <row r="237" spans="1:11" ht="12.75">
      <c r="A237" s="218"/>
      <c r="B237" s="219"/>
      <c r="C237" s="219"/>
      <c r="D237" s="219"/>
      <c r="E237" s="219"/>
      <c r="F237" s="219"/>
      <c r="G237" s="219"/>
      <c r="H237" s="219"/>
      <c r="I237" s="219"/>
      <c r="J237" s="219"/>
      <c r="K237" s="219"/>
    </row>
    <row r="238" spans="1:11" ht="12.75">
      <c r="A238" s="218"/>
      <c r="B238" s="219"/>
      <c r="C238" s="219"/>
      <c r="D238" s="219"/>
      <c r="E238" s="219"/>
      <c r="F238" s="219"/>
      <c r="G238" s="219"/>
      <c r="H238" s="219"/>
      <c r="I238" s="219"/>
      <c r="J238" s="219"/>
      <c r="K238" s="219"/>
    </row>
    <row r="239" spans="1:11" ht="12.75">
      <c r="A239" s="218"/>
      <c r="B239" s="219"/>
      <c r="C239" s="219"/>
      <c r="D239" s="219"/>
      <c r="E239" s="219"/>
      <c r="F239" s="219"/>
      <c r="G239" s="219"/>
      <c r="H239" s="219"/>
      <c r="I239" s="219"/>
      <c r="J239" s="219"/>
      <c r="K239" s="219"/>
    </row>
    <row r="240" spans="1:11" ht="12.75">
      <c r="A240" s="218"/>
      <c r="B240" s="219"/>
      <c r="C240" s="219"/>
      <c r="D240" s="219"/>
      <c r="E240" s="219"/>
      <c r="F240" s="219"/>
      <c r="G240" s="219"/>
      <c r="H240" s="219"/>
      <c r="I240" s="219"/>
      <c r="J240" s="219"/>
      <c r="K240" s="219"/>
    </row>
    <row r="241" spans="1:11" ht="12.75">
      <c r="A241" s="218"/>
      <c r="B241" s="219"/>
      <c r="C241" s="219"/>
      <c r="D241" s="219"/>
      <c r="E241" s="219"/>
      <c r="F241" s="219"/>
      <c r="G241" s="219"/>
      <c r="H241" s="219"/>
      <c r="I241" s="219"/>
      <c r="J241" s="219"/>
      <c r="K241" s="219"/>
    </row>
    <row r="242" spans="1:11" ht="12.75">
      <c r="A242" s="218"/>
      <c r="B242" s="219"/>
      <c r="C242" s="219"/>
      <c r="D242" s="219"/>
      <c r="E242" s="219"/>
      <c r="F242" s="219"/>
      <c r="G242" s="219"/>
      <c r="H242" s="219"/>
      <c r="I242" s="219"/>
      <c r="J242" s="219"/>
      <c r="K242" s="219"/>
    </row>
    <row r="243" spans="1:11" ht="12.75">
      <c r="A243" s="218"/>
      <c r="B243" s="219"/>
      <c r="C243" s="219"/>
      <c r="D243" s="219"/>
      <c r="E243" s="219"/>
      <c r="F243" s="219"/>
      <c r="G243" s="219"/>
      <c r="H243" s="219"/>
      <c r="I243" s="219"/>
      <c r="J243" s="219"/>
      <c r="K243" s="219"/>
    </row>
    <row r="244" spans="1:11" ht="12.75">
      <c r="A244" s="218"/>
      <c r="B244" s="219"/>
      <c r="C244" s="219"/>
      <c r="D244" s="219"/>
      <c r="E244" s="219"/>
      <c r="F244" s="219"/>
      <c r="G244" s="219"/>
      <c r="H244" s="219"/>
      <c r="I244" s="219"/>
      <c r="J244" s="219"/>
      <c r="K244" s="219"/>
    </row>
    <row r="245" spans="1:11" ht="12.75">
      <c r="A245" s="218"/>
      <c r="B245" s="219"/>
      <c r="C245" s="219"/>
      <c r="D245" s="219"/>
      <c r="E245" s="219"/>
      <c r="F245" s="219"/>
      <c r="G245" s="219"/>
      <c r="H245" s="219"/>
      <c r="I245" s="219"/>
      <c r="J245" s="219"/>
      <c r="K245" s="219"/>
    </row>
    <row r="246" spans="1:11" ht="12.75">
      <c r="A246" s="218"/>
      <c r="B246" s="219"/>
      <c r="C246" s="219"/>
      <c r="D246" s="219"/>
      <c r="E246" s="219"/>
      <c r="F246" s="219"/>
      <c r="G246" s="219"/>
      <c r="H246" s="219"/>
      <c r="I246" s="219"/>
      <c r="J246" s="219"/>
      <c r="K246" s="219"/>
    </row>
    <row r="247" spans="1:11" ht="12.75">
      <c r="A247" s="218"/>
      <c r="B247" s="219"/>
      <c r="C247" s="219"/>
      <c r="D247" s="219"/>
      <c r="E247" s="219"/>
      <c r="F247" s="219"/>
      <c r="G247" s="219"/>
      <c r="H247" s="219"/>
      <c r="I247" s="219"/>
      <c r="J247" s="219"/>
      <c r="K247" s="219"/>
    </row>
    <row r="248" spans="1:11" ht="12.75">
      <c r="A248" s="218"/>
      <c r="B248" s="219"/>
      <c r="C248" s="219"/>
      <c r="D248" s="219"/>
      <c r="E248" s="219"/>
      <c r="F248" s="219"/>
      <c r="G248" s="219"/>
      <c r="H248" s="219"/>
      <c r="I248" s="219"/>
      <c r="J248" s="219"/>
      <c r="K248" s="219"/>
    </row>
    <row r="249" spans="1:11" ht="12.75">
      <c r="A249" s="218"/>
      <c r="B249" s="219"/>
      <c r="C249" s="219"/>
      <c r="D249" s="219"/>
      <c r="E249" s="219"/>
      <c r="F249" s="219"/>
      <c r="G249" s="219"/>
      <c r="H249" s="219"/>
      <c r="I249" s="219"/>
      <c r="J249" s="219"/>
      <c r="K249" s="219"/>
    </row>
    <row r="250" spans="1:11" ht="12.75">
      <c r="A250" s="218"/>
      <c r="B250" s="219"/>
      <c r="C250" s="219"/>
      <c r="D250" s="219"/>
      <c r="E250" s="219"/>
      <c r="F250" s="219"/>
      <c r="G250" s="219"/>
      <c r="H250" s="219"/>
      <c r="I250" s="219"/>
      <c r="J250" s="219"/>
      <c r="K250" s="219"/>
    </row>
    <row r="251" spans="1:11" ht="12.75">
      <c r="A251" s="218"/>
      <c r="B251" s="219"/>
      <c r="C251" s="219"/>
      <c r="D251" s="219"/>
      <c r="E251" s="219"/>
      <c r="F251" s="219"/>
      <c r="G251" s="219"/>
      <c r="H251" s="219"/>
      <c r="I251" s="219"/>
      <c r="J251" s="219"/>
      <c r="K251" s="219"/>
    </row>
    <row r="252" spans="1:11" ht="12.75">
      <c r="A252" s="218"/>
      <c r="B252" s="219"/>
      <c r="C252" s="219"/>
      <c r="D252" s="219"/>
      <c r="E252" s="219"/>
      <c r="F252" s="219"/>
      <c r="G252" s="219"/>
      <c r="H252" s="219"/>
      <c r="I252" s="219"/>
      <c r="J252" s="219"/>
      <c r="K252" s="219"/>
    </row>
    <row r="253" spans="1:11" ht="12.75">
      <c r="A253" s="218"/>
      <c r="B253" s="219"/>
      <c r="C253" s="219"/>
      <c r="D253" s="219"/>
      <c r="E253" s="219"/>
      <c r="F253" s="219"/>
      <c r="G253" s="219"/>
      <c r="H253" s="219"/>
      <c r="I253" s="219"/>
      <c r="J253" s="219"/>
      <c r="K253" s="219"/>
    </row>
    <row r="254" spans="1:11" ht="12.75">
      <c r="A254" s="218"/>
      <c r="B254" s="219"/>
      <c r="C254" s="219"/>
      <c r="D254" s="219"/>
      <c r="E254" s="219"/>
      <c r="F254" s="219"/>
      <c r="G254" s="219"/>
      <c r="H254" s="219"/>
      <c r="I254" s="219"/>
      <c r="J254" s="219"/>
      <c r="K254" s="219"/>
    </row>
    <row r="255" spans="1:11" ht="12.75">
      <c r="A255" s="218"/>
      <c r="B255" s="219"/>
      <c r="C255" s="219"/>
      <c r="D255" s="219"/>
      <c r="E255" s="219"/>
      <c r="F255" s="219"/>
      <c r="G255" s="219"/>
      <c r="H255" s="219"/>
      <c r="I255" s="219"/>
      <c r="J255" s="219"/>
      <c r="K255" s="219"/>
    </row>
    <row r="256" spans="1:11" ht="12.75">
      <c r="A256" s="218"/>
      <c r="B256" s="219"/>
      <c r="C256" s="219"/>
      <c r="D256" s="219"/>
      <c r="E256" s="219"/>
      <c r="F256" s="219"/>
      <c r="G256" s="219"/>
      <c r="H256" s="219"/>
      <c r="I256" s="219"/>
      <c r="J256" s="219"/>
      <c r="K256" s="219"/>
    </row>
    <row r="257" spans="1:11" ht="12.75">
      <c r="A257" s="218"/>
      <c r="B257" s="219"/>
      <c r="C257" s="219"/>
      <c r="D257" s="219"/>
      <c r="E257" s="219"/>
      <c r="F257" s="219"/>
      <c r="G257" s="219"/>
      <c r="H257" s="219"/>
      <c r="I257" s="219"/>
      <c r="J257" s="219"/>
      <c r="K257" s="219"/>
    </row>
    <row r="258" spans="1:11" ht="12.75">
      <c r="A258" s="218"/>
      <c r="B258" s="219"/>
      <c r="C258" s="219"/>
      <c r="D258" s="219"/>
      <c r="E258" s="219"/>
      <c r="F258" s="219"/>
      <c r="G258" s="219"/>
      <c r="H258" s="219"/>
      <c r="I258" s="219"/>
      <c r="J258" s="219"/>
      <c r="K258" s="219"/>
    </row>
    <row r="259" spans="1:11" ht="12.75">
      <c r="A259" s="218"/>
      <c r="B259" s="219"/>
      <c r="C259" s="219"/>
      <c r="D259" s="219"/>
      <c r="E259" s="219"/>
      <c r="F259" s="219"/>
      <c r="G259" s="219"/>
      <c r="H259" s="219"/>
      <c r="I259" s="219"/>
      <c r="J259" s="219"/>
      <c r="K259" s="219"/>
    </row>
    <row r="260" spans="1:11" ht="12.75">
      <c r="A260" s="218"/>
      <c r="B260" s="219"/>
      <c r="C260" s="219"/>
      <c r="D260" s="219"/>
      <c r="E260" s="219"/>
      <c r="F260" s="219"/>
      <c r="G260" s="219"/>
      <c r="H260" s="219"/>
      <c r="I260" s="219"/>
      <c r="J260" s="219"/>
      <c r="K260" s="219"/>
    </row>
    <row r="261" spans="1:11" ht="12.75">
      <c r="A261" s="218"/>
      <c r="B261" s="219"/>
      <c r="C261" s="219"/>
      <c r="D261" s="219"/>
      <c r="E261" s="219"/>
      <c r="F261" s="219"/>
      <c r="G261" s="219"/>
      <c r="H261" s="219"/>
      <c r="I261" s="219"/>
      <c r="J261" s="219"/>
      <c r="K261" s="219"/>
    </row>
    <row r="262" spans="1:11" ht="12.75">
      <c r="A262" s="218"/>
      <c r="B262" s="219"/>
      <c r="C262" s="219"/>
      <c r="D262" s="219"/>
      <c r="E262" s="219"/>
      <c r="F262" s="219"/>
      <c r="G262" s="219"/>
      <c r="H262" s="219"/>
      <c r="I262" s="219"/>
      <c r="J262" s="219"/>
      <c r="K262" s="219"/>
    </row>
    <row r="263" spans="1:11" ht="12.75">
      <c r="A263" s="218"/>
      <c r="B263" s="219"/>
      <c r="C263" s="219"/>
      <c r="D263" s="219"/>
      <c r="E263" s="219"/>
      <c r="F263" s="219"/>
      <c r="G263" s="219"/>
      <c r="H263" s="219"/>
      <c r="I263" s="219"/>
      <c r="J263" s="219"/>
      <c r="K263" s="219"/>
    </row>
    <row r="264" spans="1:11" ht="12.75">
      <c r="A264" s="218"/>
      <c r="B264" s="219"/>
      <c r="C264" s="219"/>
      <c r="D264" s="219"/>
      <c r="E264" s="219"/>
      <c r="F264" s="219"/>
      <c r="G264" s="219"/>
      <c r="H264" s="219"/>
      <c r="I264" s="219"/>
      <c r="J264" s="219"/>
      <c r="K264" s="219"/>
    </row>
    <row r="265" spans="1:11" ht="12.75">
      <c r="A265" s="218"/>
      <c r="B265" s="219"/>
      <c r="C265" s="219"/>
      <c r="D265" s="219"/>
      <c r="E265" s="219"/>
      <c r="F265" s="219"/>
      <c r="G265" s="219"/>
      <c r="H265" s="219"/>
      <c r="I265" s="219"/>
      <c r="J265" s="219"/>
      <c r="K265" s="219"/>
    </row>
    <row r="266" spans="1:11" ht="12.75">
      <c r="A266" s="218"/>
      <c r="B266" s="219"/>
      <c r="C266" s="219"/>
      <c r="D266" s="219"/>
      <c r="E266" s="219"/>
      <c r="F266" s="219"/>
      <c r="G266" s="219"/>
      <c r="H266" s="219"/>
      <c r="I266" s="219"/>
      <c r="J266" s="219"/>
      <c r="K266" s="219"/>
    </row>
    <row r="267" spans="1:11" ht="12.75">
      <c r="A267" s="218"/>
      <c r="B267" s="219"/>
      <c r="C267" s="219"/>
      <c r="D267" s="219"/>
      <c r="E267" s="219"/>
      <c r="F267" s="219"/>
      <c r="G267" s="219"/>
      <c r="H267" s="219"/>
      <c r="I267" s="219"/>
      <c r="J267" s="219"/>
      <c r="K267" s="219"/>
    </row>
    <row r="268" spans="1:11" ht="12.75">
      <c r="A268" s="218"/>
      <c r="B268" s="219"/>
      <c r="C268" s="219"/>
      <c r="D268" s="219"/>
      <c r="E268" s="219"/>
      <c r="F268" s="219"/>
      <c r="G268" s="219"/>
      <c r="H268" s="219"/>
      <c r="I268" s="219"/>
      <c r="J268" s="219"/>
      <c r="K268" s="219"/>
    </row>
    <row r="269" spans="1:11" ht="12.75">
      <c r="A269" s="218"/>
      <c r="B269" s="219"/>
      <c r="C269" s="219"/>
      <c r="D269" s="219"/>
      <c r="E269" s="219"/>
      <c r="F269" s="219"/>
      <c r="G269" s="219"/>
      <c r="H269" s="219"/>
      <c r="I269" s="219"/>
      <c r="J269" s="219"/>
      <c r="K269" s="219"/>
    </row>
    <row r="270" spans="1:11" ht="12.75">
      <c r="A270" s="218"/>
      <c r="B270" s="219"/>
      <c r="C270" s="219"/>
      <c r="D270" s="219"/>
      <c r="E270" s="219"/>
      <c r="F270" s="219"/>
      <c r="G270" s="219"/>
      <c r="H270" s="219"/>
      <c r="I270" s="219"/>
      <c r="J270" s="219"/>
      <c r="K270" s="219"/>
    </row>
    <row r="271" spans="1:11" ht="12.75">
      <c r="A271" s="218"/>
      <c r="B271" s="219"/>
      <c r="C271" s="219"/>
      <c r="D271" s="219"/>
      <c r="E271" s="219"/>
      <c r="F271" s="219"/>
      <c r="G271" s="219"/>
      <c r="H271" s="219"/>
      <c r="I271" s="219"/>
      <c r="J271" s="219"/>
      <c r="K271" s="219"/>
    </row>
    <row r="272" spans="1:11" ht="12.75">
      <c r="A272" s="218"/>
      <c r="B272" s="219"/>
      <c r="C272" s="219"/>
      <c r="D272" s="219"/>
      <c r="E272" s="219"/>
      <c r="F272" s="219"/>
      <c r="G272" s="219"/>
      <c r="H272" s="219"/>
      <c r="I272" s="219"/>
      <c r="J272" s="219"/>
      <c r="K272" s="219"/>
    </row>
    <row r="273" spans="1:11" ht="12.75">
      <c r="A273" s="218"/>
      <c r="B273" s="219"/>
      <c r="C273" s="219"/>
      <c r="D273" s="219"/>
      <c r="E273" s="219"/>
      <c r="F273" s="219"/>
      <c r="G273" s="219"/>
      <c r="H273" s="219"/>
      <c r="I273" s="219"/>
      <c r="J273" s="219"/>
      <c r="K273" s="219"/>
    </row>
    <row r="274" spans="1:11" ht="12.75">
      <c r="A274" s="218"/>
      <c r="B274" s="219"/>
      <c r="C274" s="219"/>
      <c r="D274" s="219"/>
      <c r="E274" s="219"/>
      <c r="F274" s="219"/>
      <c r="G274" s="219"/>
      <c r="H274" s="219"/>
      <c r="I274" s="219"/>
      <c r="J274" s="219"/>
      <c r="K274" s="219"/>
    </row>
    <row r="275" spans="1:11" ht="12.75">
      <c r="A275" s="218"/>
      <c r="B275" s="219"/>
      <c r="C275" s="219"/>
      <c r="D275" s="219"/>
      <c r="E275" s="219"/>
      <c r="F275" s="219"/>
      <c r="G275" s="219"/>
      <c r="H275" s="219"/>
      <c r="I275" s="219"/>
      <c r="J275" s="219"/>
      <c r="K275" s="219"/>
    </row>
    <row r="276" spans="1:11" ht="12.75">
      <c r="A276" s="218"/>
      <c r="B276" s="219"/>
      <c r="C276" s="219"/>
      <c r="D276" s="219"/>
      <c r="E276" s="219"/>
      <c r="F276" s="219"/>
      <c r="G276" s="219"/>
      <c r="H276" s="219"/>
      <c r="I276" s="219"/>
      <c r="J276" s="219"/>
      <c r="K276" s="219"/>
    </row>
    <row r="277" spans="1:11" ht="12.75">
      <c r="A277" s="218"/>
      <c r="B277" s="219"/>
      <c r="C277" s="219"/>
      <c r="D277" s="219"/>
      <c r="E277" s="219"/>
      <c r="F277" s="219"/>
      <c r="G277" s="219"/>
      <c r="H277" s="219"/>
      <c r="I277" s="219"/>
      <c r="J277" s="219"/>
      <c r="K277" s="219"/>
    </row>
    <row r="278" spans="1:11" ht="12.75">
      <c r="A278" s="218"/>
      <c r="B278" s="219"/>
      <c r="C278" s="219"/>
      <c r="D278" s="219"/>
      <c r="E278" s="219"/>
      <c r="F278" s="219"/>
      <c r="G278" s="219"/>
      <c r="H278" s="219"/>
      <c r="I278" s="219"/>
      <c r="J278" s="219"/>
      <c r="K278" s="219"/>
    </row>
    <row r="279" spans="1:11" ht="12.75">
      <c r="A279" s="218"/>
      <c r="B279" s="219"/>
      <c r="C279" s="219"/>
      <c r="D279" s="219"/>
      <c r="E279" s="219"/>
      <c r="F279" s="219"/>
      <c r="G279" s="219"/>
      <c r="H279" s="219"/>
      <c r="I279" s="219"/>
      <c r="J279" s="219"/>
      <c r="K279" s="219"/>
    </row>
    <row r="280" spans="1:11" ht="12.75">
      <c r="A280" s="218"/>
      <c r="B280" s="219"/>
      <c r="C280" s="219"/>
      <c r="D280" s="219"/>
      <c r="E280" s="219"/>
      <c r="F280" s="219"/>
      <c r="G280" s="219"/>
      <c r="H280" s="219"/>
      <c r="I280" s="219"/>
      <c r="J280" s="219"/>
      <c r="K280" s="219"/>
    </row>
    <row r="281" spans="1:11" ht="12.75">
      <c r="A281" s="218"/>
      <c r="B281" s="219"/>
      <c r="C281" s="219"/>
      <c r="D281" s="219"/>
      <c r="E281" s="219"/>
      <c r="F281" s="219"/>
      <c r="G281" s="219"/>
      <c r="H281" s="219"/>
      <c r="I281" s="219"/>
      <c r="J281" s="219"/>
      <c r="K281" s="219"/>
    </row>
    <row r="282" spans="1:11" ht="12.75">
      <c r="A282" s="218"/>
      <c r="B282" s="219"/>
      <c r="C282" s="219"/>
      <c r="D282" s="219"/>
      <c r="E282" s="219"/>
      <c r="F282" s="219"/>
      <c r="G282" s="219"/>
      <c r="H282" s="219"/>
      <c r="I282" s="219"/>
      <c r="J282" s="219"/>
      <c r="K282" s="219"/>
    </row>
    <row r="283" spans="1:11" ht="12.75">
      <c r="A283" s="218"/>
      <c r="B283" s="219"/>
      <c r="C283" s="219"/>
      <c r="D283" s="219"/>
      <c r="E283" s="219"/>
      <c r="F283" s="219"/>
      <c r="G283" s="219"/>
      <c r="H283" s="219"/>
      <c r="I283" s="219"/>
      <c r="J283" s="219"/>
      <c r="K283" s="219"/>
    </row>
    <row r="284" spans="1:11" ht="12.75">
      <c r="A284" s="218"/>
      <c r="B284" s="219"/>
      <c r="C284" s="219"/>
      <c r="D284" s="219"/>
      <c r="E284" s="219"/>
      <c r="F284" s="219"/>
      <c r="G284" s="219"/>
      <c r="H284" s="219"/>
      <c r="I284" s="219"/>
      <c r="J284" s="219"/>
      <c r="K284" s="219"/>
    </row>
    <row r="285" spans="1:11" ht="12.75">
      <c r="A285" s="218"/>
      <c r="B285" s="219"/>
      <c r="C285" s="219"/>
      <c r="D285" s="219"/>
      <c r="E285" s="219"/>
      <c r="F285" s="219"/>
      <c r="G285" s="219"/>
      <c r="H285" s="219"/>
      <c r="I285" s="219"/>
      <c r="J285" s="219"/>
      <c r="K285" s="219"/>
    </row>
    <row r="286" spans="1:11" ht="12.75">
      <c r="A286" s="218"/>
      <c r="B286" s="219"/>
      <c r="C286" s="219"/>
      <c r="D286" s="219"/>
      <c r="E286" s="219"/>
      <c r="F286" s="219"/>
      <c r="G286" s="219"/>
      <c r="H286" s="219"/>
      <c r="I286" s="219"/>
      <c r="J286" s="219"/>
      <c r="K286" s="219"/>
    </row>
    <row r="287" spans="1:11" ht="12.75">
      <c r="A287" s="218"/>
      <c r="B287" s="219"/>
      <c r="C287" s="219"/>
      <c r="D287" s="219"/>
      <c r="E287" s="219"/>
      <c r="F287" s="219"/>
      <c r="G287" s="219"/>
      <c r="H287" s="219"/>
      <c r="I287" s="219"/>
      <c r="J287" s="219"/>
      <c r="K287" s="219"/>
    </row>
    <row r="288" spans="1:11" ht="12.75">
      <c r="A288" s="218"/>
      <c r="B288" s="219"/>
      <c r="C288" s="219"/>
      <c r="D288" s="219"/>
      <c r="E288" s="219"/>
      <c r="F288" s="219"/>
      <c r="G288" s="219"/>
      <c r="H288" s="219"/>
      <c r="I288" s="219"/>
      <c r="J288" s="219"/>
      <c r="K288" s="219"/>
    </row>
    <row r="289" spans="1:11" ht="12.75">
      <c r="A289" s="218"/>
      <c r="B289" s="219"/>
      <c r="C289" s="219"/>
      <c r="D289" s="219"/>
      <c r="E289" s="219"/>
      <c r="F289" s="219"/>
      <c r="G289" s="219"/>
      <c r="H289" s="219"/>
      <c r="I289" s="219"/>
      <c r="J289" s="219"/>
      <c r="K289" s="219"/>
    </row>
    <row r="290" spans="1:11" ht="12.75">
      <c r="A290" s="218"/>
      <c r="B290" s="219"/>
      <c r="C290" s="219"/>
      <c r="D290" s="219"/>
      <c r="E290" s="219"/>
      <c r="F290" s="219"/>
      <c r="G290" s="219"/>
      <c r="H290" s="219"/>
      <c r="I290" s="219"/>
      <c r="J290" s="219"/>
      <c r="K290" s="219"/>
    </row>
    <row r="291" spans="1:11" ht="12.75">
      <c r="A291" s="218"/>
      <c r="B291" s="219"/>
      <c r="C291" s="219"/>
      <c r="D291" s="219"/>
      <c r="E291" s="219"/>
      <c r="F291" s="219"/>
      <c r="G291" s="219"/>
      <c r="H291" s="219"/>
      <c r="I291" s="219"/>
      <c r="J291" s="219"/>
      <c r="K291" s="219"/>
    </row>
    <row r="292" spans="1:11" ht="12.75">
      <c r="A292" s="218"/>
      <c r="B292" s="219"/>
      <c r="C292" s="219"/>
      <c r="D292" s="219"/>
      <c r="E292" s="219"/>
      <c r="F292" s="219"/>
      <c r="G292" s="219"/>
      <c r="H292" s="219"/>
      <c r="I292" s="219"/>
      <c r="J292" s="219"/>
      <c r="K292" s="219"/>
    </row>
    <row r="293" spans="1:11" ht="12.75">
      <c r="A293" s="218"/>
      <c r="B293" s="219"/>
      <c r="C293" s="219"/>
      <c r="D293" s="219"/>
      <c r="E293" s="219"/>
      <c r="F293" s="219"/>
      <c r="G293" s="219"/>
      <c r="H293" s="219"/>
      <c r="I293" s="219"/>
      <c r="J293" s="219"/>
      <c r="K293" s="219"/>
    </row>
    <row r="294" spans="1:11" ht="12.75">
      <c r="A294" s="218"/>
      <c r="B294" s="219"/>
      <c r="C294" s="219"/>
      <c r="D294" s="219"/>
      <c r="E294" s="219"/>
      <c r="F294" s="219"/>
      <c r="G294" s="219"/>
      <c r="H294" s="219"/>
      <c r="I294" s="219"/>
      <c r="J294" s="219"/>
      <c r="K294" s="219"/>
    </row>
    <row r="295" spans="1:11" ht="12.75">
      <c r="A295" s="218"/>
      <c r="B295" s="219"/>
      <c r="C295" s="219"/>
      <c r="D295" s="219"/>
      <c r="E295" s="219"/>
      <c r="F295" s="219"/>
      <c r="G295" s="219"/>
      <c r="H295" s="219"/>
      <c r="I295" s="219"/>
      <c r="J295" s="219"/>
      <c r="K295" s="219"/>
    </row>
    <row r="296" spans="1:11" ht="12.75">
      <c r="A296" s="218"/>
      <c r="B296" s="219"/>
      <c r="C296" s="219"/>
      <c r="D296" s="219"/>
      <c r="E296" s="219"/>
      <c r="F296" s="219"/>
      <c r="G296" s="219"/>
      <c r="H296" s="219"/>
      <c r="I296" s="219"/>
      <c r="J296" s="219"/>
      <c r="K296" s="219"/>
    </row>
    <row r="297" spans="1:11" ht="12.75">
      <c r="A297" s="218"/>
      <c r="B297" s="219"/>
      <c r="C297" s="219"/>
      <c r="D297" s="219"/>
      <c r="E297" s="219"/>
      <c r="F297" s="219"/>
      <c r="G297" s="219"/>
      <c r="H297" s="219"/>
      <c r="I297" s="219"/>
      <c r="J297" s="219"/>
      <c r="K297" s="219"/>
    </row>
    <row r="298" spans="1:11" ht="12.75">
      <c r="A298" s="218"/>
      <c r="B298" s="219"/>
      <c r="C298" s="219"/>
      <c r="D298" s="219"/>
      <c r="E298" s="219"/>
      <c r="F298" s="219"/>
      <c r="G298" s="219"/>
      <c r="H298" s="219"/>
      <c r="I298" s="219"/>
      <c r="J298" s="219"/>
      <c r="K298" s="219"/>
    </row>
    <row r="299" spans="1:11" ht="12.75">
      <c r="A299" s="218"/>
      <c r="B299" s="219"/>
      <c r="C299" s="219"/>
      <c r="D299" s="219"/>
      <c r="E299" s="219"/>
      <c r="F299" s="219"/>
      <c r="G299" s="219"/>
      <c r="H299" s="219"/>
      <c r="I299" s="219"/>
      <c r="J299" s="219"/>
      <c r="K299" s="219"/>
    </row>
    <row r="300" spans="1:11" ht="12.75">
      <c r="A300" s="218"/>
      <c r="B300" s="219"/>
      <c r="C300" s="219"/>
      <c r="D300" s="219"/>
      <c r="E300" s="219"/>
      <c r="F300" s="219"/>
      <c r="G300" s="219"/>
      <c r="H300" s="219"/>
      <c r="I300" s="219"/>
      <c r="J300" s="219"/>
      <c r="K300" s="219"/>
    </row>
    <row r="301" spans="1:11" ht="12.75">
      <c r="A301" s="218"/>
      <c r="B301" s="219"/>
      <c r="C301" s="219"/>
      <c r="D301" s="219"/>
      <c r="E301" s="219"/>
      <c r="F301" s="219"/>
      <c r="G301" s="219"/>
      <c r="H301" s="219"/>
      <c r="I301" s="219"/>
      <c r="J301" s="219"/>
      <c r="K301" s="219"/>
    </row>
    <row r="302" spans="1:11" ht="12.75">
      <c r="A302" s="218"/>
      <c r="B302" s="219"/>
      <c r="C302" s="219"/>
      <c r="D302" s="219"/>
      <c r="E302" s="219"/>
      <c r="F302" s="219"/>
      <c r="G302" s="219"/>
      <c r="H302" s="219"/>
      <c r="I302" s="219"/>
      <c r="J302" s="219"/>
      <c r="K302" s="219"/>
    </row>
    <row r="303" spans="1:11" ht="12.75">
      <c r="A303" s="218"/>
      <c r="B303" s="219"/>
      <c r="C303" s="219"/>
      <c r="D303" s="219"/>
      <c r="E303" s="219"/>
      <c r="F303" s="219"/>
      <c r="G303" s="219"/>
      <c r="H303" s="219"/>
      <c r="I303" s="219"/>
      <c r="J303" s="219"/>
      <c r="K303" s="219"/>
    </row>
    <row r="304" spans="1:11" ht="12.75">
      <c r="A304" s="218"/>
      <c r="B304" s="219"/>
      <c r="C304" s="219"/>
      <c r="D304" s="219"/>
      <c r="E304" s="219"/>
      <c r="F304" s="219"/>
      <c r="G304" s="219"/>
      <c r="H304" s="219"/>
      <c r="I304" s="219"/>
      <c r="J304" s="219"/>
      <c r="K304" s="219"/>
    </row>
    <row r="305" spans="1:11" ht="12.75">
      <c r="A305" s="218"/>
      <c r="B305" s="219"/>
      <c r="C305" s="219"/>
      <c r="D305" s="219"/>
      <c r="E305" s="219"/>
      <c r="F305" s="219"/>
      <c r="G305" s="219"/>
      <c r="H305" s="219"/>
      <c r="I305" s="219"/>
      <c r="J305" s="219"/>
      <c r="K305" s="219"/>
    </row>
    <row r="306" spans="1:11" ht="12.75">
      <c r="A306" s="218"/>
      <c r="B306" s="219"/>
      <c r="C306" s="219"/>
      <c r="D306" s="219"/>
      <c r="E306" s="219"/>
      <c r="F306" s="219"/>
      <c r="G306" s="219"/>
      <c r="H306" s="219"/>
      <c r="I306" s="219"/>
      <c r="J306" s="219"/>
      <c r="K306" s="219"/>
    </row>
    <row r="307" spans="1:11" ht="12.75">
      <c r="A307" s="218"/>
      <c r="B307" s="219"/>
      <c r="C307" s="219"/>
      <c r="D307" s="219"/>
      <c r="E307" s="219"/>
      <c r="F307" s="219"/>
      <c r="G307" s="219"/>
      <c r="H307" s="219"/>
      <c r="I307" s="219"/>
      <c r="J307" s="219"/>
      <c r="K307" s="219"/>
    </row>
    <row r="308" spans="1:11" ht="12.75">
      <c r="A308" s="218"/>
      <c r="B308" s="219"/>
      <c r="C308" s="219"/>
      <c r="D308" s="219"/>
      <c r="E308" s="219"/>
      <c r="F308" s="219"/>
      <c r="G308" s="219"/>
      <c r="H308" s="219"/>
      <c r="I308" s="219"/>
      <c r="J308" s="219"/>
      <c r="K308" s="219"/>
    </row>
    <row r="309" spans="1:11" ht="12.75">
      <c r="A309" s="218"/>
      <c r="B309" s="219"/>
      <c r="C309" s="219"/>
      <c r="D309" s="219"/>
      <c r="E309" s="219"/>
      <c r="F309" s="219"/>
      <c r="G309" s="219"/>
      <c r="H309" s="219"/>
      <c r="I309" s="219"/>
      <c r="J309" s="219"/>
      <c r="K309" s="219"/>
    </row>
    <row r="310" spans="1:11" ht="12.75">
      <c r="A310" s="218"/>
      <c r="B310" s="219"/>
      <c r="C310" s="219"/>
      <c r="D310" s="219"/>
      <c r="E310" s="219"/>
      <c r="F310" s="219"/>
      <c r="G310" s="219"/>
      <c r="H310" s="219"/>
      <c r="I310" s="219"/>
      <c r="J310" s="219"/>
      <c r="K310" s="219"/>
    </row>
    <row r="311" spans="1:11" ht="12.75">
      <c r="A311" s="218"/>
      <c r="B311" s="219"/>
      <c r="C311" s="219"/>
      <c r="D311" s="219"/>
      <c r="E311" s="219"/>
      <c r="F311" s="219"/>
      <c r="G311" s="219"/>
      <c r="H311" s="219"/>
      <c r="I311" s="219"/>
      <c r="J311" s="219"/>
      <c r="K311" s="219"/>
    </row>
    <row r="312" spans="1:11" ht="12.75">
      <c r="A312" s="218"/>
      <c r="B312" s="219"/>
      <c r="C312" s="219"/>
      <c r="D312" s="219"/>
      <c r="E312" s="219"/>
      <c r="F312" s="219"/>
      <c r="G312" s="219"/>
      <c r="H312" s="219"/>
      <c r="I312" s="219"/>
      <c r="J312" s="219"/>
      <c r="K312" s="219"/>
    </row>
    <row r="313" spans="1:11" ht="12.75">
      <c r="A313" s="218"/>
      <c r="B313" s="219"/>
      <c r="C313" s="219"/>
      <c r="D313" s="219"/>
      <c r="E313" s="219"/>
      <c r="F313" s="219"/>
      <c r="G313" s="219"/>
      <c r="H313" s="219"/>
      <c r="I313" s="219"/>
      <c r="J313" s="219"/>
      <c r="K313" s="219"/>
    </row>
    <row r="314" spans="1:11" ht="12.75">
      <c r="A314" s="218"/>
      <c r="B314" s="219"/>
      <c r="C314" s="219"/>
      <c r="D314" s="219"/>
      <c r="E314" s="219"/>
      <c r="F314" s="219"/>
      <c r="G314" s="219"/>
      <c r="H314" s="219"/>
      <c r="I314" s="219"/>
      <c r="J314" s="219"/>
      <c r="K314" s="219"/>
    </row>
    <row r="315" spans="1:11" ht="12.75">
      <c r="A315" s="218"/>
      <c r="B315" s="219"/>
      <c r="C315" s="219"/>
      <c r="D315" s="219"/>
      <c r="E315" s="219"/>
      <c r="F315" s="219"/>
      <c r="G315" s="219"/>
      <c r="H315" s="219"/>
      <c r="I315" s="219"/>
      <c r="J315" s="219"/>
      <c r="K315" s="219"/>
    </row>
    <row r="316" spans="1:11" ht="12.75">
      <c r="A316" s="218"/>
      <c r="B316" s="219"/>
      <c r="C316" s="219"/>
      <c r="D316" s="219"/>
      <c r="E316" s="219"/>
      <c r="F316" s="219"/>
      <c r="G316" s="219"/>
      <c r="H316" s="219"/>
      <c r="I316" s="219"/>
      <c r="J316" s="219"/>
      <c r="K316" s="219"/>
    </row>
    <row r="317" spans="1:11" ht="12.75">
      <c r="A317" s="218"/>
      <c r="B317" s="219"/>
      <c r="C317" s="219"/>
      <c r="D317" s="219"/>
      <c r="E317" s="219"/>
      <c r="F317" s="219"/>
      <c r="G317" s="219"/>
      <c r="H317" s="219"/>
      <c r="I317" s="219"/>
      <c r="J317" s="219"/>
      <c r="K317" s="219"/>
    </row>
    <row r="318" spans="1:11" ht="12.75">
      <c r="A318" s="218"/>
      <c r="B318" s="219"/>
      <c r="C318" s="219"/>
      <c r="D318" s="219"/>
      <c r="E318" s="219"/>
      <c r="F318" s="219"/>
      <c r="G318" s="219"/>
      <c r="H318" s="219"/>
      <c r="I318" s="219"/>
      <c r="J318" s="219"/>
      <c r="K318" s="219"/>
    </row>
    <row r="319" spans="1:11" ht="12.75">
      <c r="A319" s="218"/>
      <c r="B319" s="219"/>
      <c r="C319" s="219"/>
      <c r="D319" s="219"/>
      <c r="E319" s="219"/>
      <c r="F319" s="219"/>
      <c r="G319" s="219"/>
      <c r="H319" s="219"/>
      <c r="I319" s="219"/>
      <c r="J319" s="219"/>
      <c r="K319" s="219"/>
    </row>
    <row r="320" spans="1:11" ht="12.75">
      <c r="A320" s="218"/>
      <c r="B320" s="219"/>
      <c r="C320" s="219"/>
      <c r="D320" s="219"/>
      <c r="E320" s="219"/>
      <c r="F320" s="219"/>
      <c r="G320" s="219"/>
      <c r="H320" s="219"/>
      <c r="I320" s="219"/>
      <c r="J320" s="219"/>
      <c r="K320" s="219"/>
    </row>
    <row r="321" spans="1:11" ht="12.75">
      <c r="A321" s="218"/>
      <c r="B321" s="219"/>
      <c r="C321" s="219"/>
      <c r="D321" s="219"/>
      <c r="E321" s="219"/>
      <c r="F321" s="219"/>
      <c r="G321" s="219"/>
      <c r="H321" s="219"/>
      <c r="I321" s="219"/>
      <c r="J321" s="219"/>
      <c r="K321" s="219"/>
    </row>
    <row r="322" spans="1:11" ht="12.75">
      <c r="A322" s="218"/>
      <c r="B322" s="219"/>
      <c r="C322" s="219"/>
      <c r="D322" s="219"/>
      <c r="E322" s="219"/>
      <c r="F322" s="219"/>
      <c r="G322" s="219"/>
      <c r="H322" s="219"/>
      <c r="I322" s="219"/>
      <c r="J322" s="219"/>
      <c r="K322" s="219"/>
    </row>
    <row r="323" spans="1:11" ht="12.75">
      <c r="A323" s="218"/>
      <c r="B323" s="219"/>
      <c r="C323" s="219"/>
      <c r="D323" s="219"/>
      <c r="E323" s="219"/>
      <c r="F323" s="219"/>
      <c r="G323" s="219"/>
      <c r="H323" s="219"/>
      <c r="I323" s="219"/>
      <c r="J323" s="219"/>
      <c r="K323" s="219"/>
    </row>
    <row r="324" spans="1:11" ht="12.75">
      <c r="A324" s="218"/>
      <c r="B324" s="219"/>
      <c r="C324" s="219"/>
      <c r="D324" s="219"/>
      <c r="E324" s="219"/>
      <c r="F324" s="219"/>
      <c r="G324" s="219"/>
      <c r="H324" s="219"/>
      <c r="I324" s="219"/>
      <c r="J324" s="219"/>
      <c r="K324" s="219"/>
    </row>
    <row r="325" spans="1:11" ht="12.75">
      <c r="A325" s="218"/>
      <c r="B325" s="219"/>
      <c r="C325" s="219"/>
      <c r="D325" s="219"/>
      <c r="E325" s="219"/>
      <c r="F325" s="219"/>
      <c r="G325" s="219"/>
      <c r="H325" s="219"/>
      <c r="I325" s="219"/>
      <c r="J325" s="219"/>
      <c r="K325" s="219"/>
    </row>
    <row r="326" spans="1:11" ht="12.75">
      <c r="A326" s="218"/>
      <c r="B326" s="219"/>
      <c r="C326" s="219"/>
      <c r="D326" s="219"/>
      <c r="E326" s="219"/>
      <c r="F326" s="219"/>
      <c r="G326" s="219"/>
      <c r="H326" s="219"/>
      <c r="I326" s="219"/>
      <c r="J326" s="219"/>
      <c r="K326" s="219"/>
    </row>
    <row r="327" spans="1:11" ht="12.75">
      <c r="A327" s="218"/>
      <c r="B327" s="219"/>
      <c r="C327" s="219"/>
      <c r="D327" s="219"/>
      <c r="E327" s="219"/>
      <c r="F327" s="219"/>
      <c r="G327" s="219"/>
      <c r="H327" s="219"/>
      <c r="I327" s="219"/>
      <c r="J327" s="219"/>
      <c r="K327" s="219"/>
    </row>
    <row r="328" spans="1:11" ht="12.75">
      <c r="A328" s="218"/>
      <c r="B328" s="219"/>
      <c r="C328" s="219"/>
      <c r="D328" s="219"/>
      <c r="E328" s="219"/>
      <c r="F328" s="219"/>
      <c r="G328" s="219"/>
      <c r="H328" s="219"/>
      <c r="I328" s="219"/>
      <c r="J328" s="219"/>
      <c r="K328" s="219"/>
    </row>
    <row r="329" spans="1:11" ht="12.75">
      <c r="A329" s="218"/>
      <c r="B329" s="219"/>
      <c r="C329" s="219"/>
      <c r="D329" s="219"/>
      <c r="E329" s="219"/>
      <c r="F329" s="219"/>
      <c r="G329" s="219"/>
      <c r="H329" s="219"/>
      <c r="I329" s="219"/>
      <c r="J329" s="219"/>
      <c r="K329" s="219"/>
    </row>
    <row r="330" spans="1:11" ht="12.75">
      <c r="A330" s="218"/>
      <c r="B330" s="219"/>
      <c r="C330" s="219"/>
      <c r="D330" s="219"/>
      <c r="E330" s="219"/>
      <c r="F330" s="219"/>
      <c r="G330" s="219"/>
      <c r="H330" s="219"/>
      <c r="I330" s="219"/>
      <c r="J330" s="219"/>
      <c r="K330" s="219"/>
    </row>
    <row r="331" spans="1:11" ht="12.75">
      <c r="A331" s="218"/>
      <c r="B331" s="219"/>
      <c r="C331" s="219"/>
      <c r="D331" s="219"/>
      <c r="E331" s="219"/>
      <c r="F331" s="219"/>
      <c r="G331" s="219"/>
      <c r="H331" s="219"/>
      <c r="I331" s="219"/>
      <c r="J331" s="219"/>
      <c r="K331" s="219"/>
    </row>
    <row r="332" spans="1:11" ht="12.75">
      <c r="A332" s="218"/>
      <c r="B332" s="219"/>
      <c r="C332" s="219"/>
      <c r="D332" s="219"/>
      <c r="E332" s="219"/>
      <c r="F332" s="219"/>
      <c r="G332" s="219"/>
      <c r="H332" s="219"/>
      <c r="I332" s="219"/>
      <c r="J332" s="219"/>
      <c r="K332" s="219"/>
    </row>
    <row r="333" spans="1:11" ht="12.75">
      <c r="A333" s="218"/>
      <c r="B333" s="219"/>
      <c r="C333" s="219"/>
      <c r="D333" s="219"/>
      <c r="E333" s="219"/>
      <c r="F333" s="219"/>
      <c r="G333" s="219"/>
      <c r="H333" s="219"/>
      <c r="I333" s="219"/>
      <c r="J333" s="219"/>
      <c r="K333" s="219"/>
    </row>
    <row r="334" spans="1:11" ht="12.75">
      <c r="A334" s="218"/>
      <c r="B334" s="219"/>
      <c r="C334" s="219"/>
      <c r="D334" s="219"/>
      <c r="E334" s="219"/>
      <c r="F334" s="219"/>
      <c r="G334" s="219"/>
      <c r="H334" s="219"/>
      <c r="I334" s="219"/>
      <c r="J334" s="219"/>
      <c r="K334" s="219"/>
    </row>
    <row r="335" spans="1:11" ht="12.75">
      <c r="A335" s="218"/>
      <c r="B335" s="219"/>
      <c r="C335" s="219"/>
      <c r="D335" s="219"/>
      <c r="E335" s="219"/>
      <c r="F335" s="219"/>
      <c r="G335" s="219"/>
      <c r="H335" s="219"/>
      <c r="I335" s="219"/>
      <c r="J335" s="219"/>
      <c r="K335" s="219"/>
    </row>
    <row r="336" spans="1:11" ht="12.75">
      <c r="A336" s="218"/>
      <c r="B336" s="219"/>
      <c r="C336" s="219"/>
      <c r="D336" s="219"/>
      <c r="E336" s="219"/>
      <c r="F336" s="219"/>
      <c r="G336" s="219"/>
      <c r="H336" s="219"/>
      <c r="I336" s="219"/>
      <c r="J336" s="219"/>
      <c r="K336" s="219"/>
    </row>
    <row r="337" spans="1:11" ht="12.75">
      <c r="A337" s="218"/>
      <c r="B337" s="219"/>
      <c r="C337" s="219"/>
      <c r="D337" s="219"/>
      <c r="E337" s="219"/>
      <c r="F337" s="219"/>
      <c r="G337" s="219"/>
      <c r="H337" s="219"/>
      <c r="I337" s="219"/>
      <c r="J337" s="219"/>
      <c r="K337" s="219"/>
    </row>
    <row r="338" spans="1:11" ht="12.75">
      <c r="A338" s="218"/>
      <c r="B338" s="219"/>
      <c r="C338" s="219"/>
      <c r="D338" s="219"/>
      <c r="E338" s="219"/>
      <c r="F338" s="219"/>
      <c r="G338" s="219"/>
      <c r="H338" s="219"/>
      <c r="I338" s="219"/>
      <c r="J338" s="219"/>
      <c r="K338" s="219"/>
    </row>
    <row r="339" spans="1:11" ht="12.75">
      <c r="A339" s="218"/>
      <c r="B339" s="219"/>
      <c r="C339" s="219"/>
      <c r="D339" s="219"/>
      <c r="E339" s="219"/>
      <c r="F339" s="219"/>
      <c r="G339" s="219"/>
      <c r="H339" s="219"/>
      <c r="I339" s="219"/>
      <c r="J339" s="219"/>
      <c r="K339" s="219"/>
    </row>
    <row r="340" spans="1:11" ht="12.75">
      <c r="A340" s="218"/>
      <c r="B340" s="219"/>
      <c r="C340" s="219"/>
      <c r="D340" s="219"/>
      <c r="E340" s="219"/>
      <c r="F340" s="219"/>
      <c r="G340" s="219"/>
      <c r="H340" s="219"/>
      <c r="I340" s="219"/>
      <c r="J340" s="219"/>
      <c r="K340" s="219"/>
    </row>
    <row r="341" spans="1:11" ht="12.75">
      <c r="A341" s="218"/>
      <c r="B341" s="219"/>
      <c r="C341" s="219"/>
      <c r="D341" s="219"/>
      <c r="E341" s="219"/>
      <c r="F341" s="219"/>
      <c r="G341" s="219"/>
      <c r="H341" s="219"/>
      <c r="I341" s="219"/>
      <c r="J341" s="219"/>
      <c r="K341" s="219"/>
    </row>
    <row r="342" spans="1:11" ht="12.75">
      <c r="A342" s="218"/>
      <c r="B342" s="219"/>
      <c r="C342" s="219"/>
      <c r="D342" s="219"/>
      <c r="E342" s="219"/>
      <c r="F342" s="219"/>
      <c r="G342" s="219"/>
      <c r="H342" s="219"/>
      <c r="I342" s="219"/>
      <c r="J342" s="219"/>
      <c r="K342" s="219"/>
    </row>
    <row r="343" spans="1:11" ht="12.75">
      <c r="A343" s="218"/>
      <c r="B343" s="219"/>
      <c r="C343" s="219"/>
      <c r="D343" s="219"/>
      <c r="E343" s="219"/>
      <c r="F343" s="219"/>
      <c r="G343" s="219"/>
      <c r="H343" s="219"/>
      <c r="I343" s="219"/>
      <c r="J343" s="219"/>
      <c r="K343" s="219"/>
    </row>
    <row r="344" spans="1:11" ht="12.75">
      <c r="A344" s="218"/>
      <c r="B344" s="219"/>
      <c r="C344" s="219"/>
      <c r="D344" s="219"/>
      <c r="E344" s="219"/>
      <c r="F344" s="219"/>
      <c r="G344" s="219"/>
      <c r="H344" s="219"/>
      <c r="I344" s="219"/>
      <c r="J344" s="219"/>
      <c r="K344" s="219"/>
    </row>
    <row r="345" spans="1:11" ht="12.75">
      <c r="A345" s="218"/>
      <c r="B345" s="219"/>
      <c r="C345" s="219"/>
      <c r="D345" s="219"/>
      <c r="E345" s="219"/>
      <c r="F345" s="219"/>
      <c r="G345" s="219"/>
      <c r="H345" s="219"/>
      <c r="I345" s="219"/>
      <c r="J345" s="219"/>
      <c r="K345" s="219"/>
    </row>
    <row r="346" spans="1:11" ht="12.75">
      <c r="A346" s="218"/>
      <c r="B346" s="219"/>
      <c r="C346" s="219"/>
      <c r="D346" s="219"/>
      <c r="E346" s="219"/>
      <c r="F346" s="219"/>
      <c r="G346" s="219"/>
      <c r="H346" s="219"/>
      <c r="I346" s="219"/>
      <c r="J346" s="219"/>
      <c r="K346" s="219"/>
    </row>
    <row r="347" spans="1:11" ht="12.75">
      <c r="A347" s="218"/>
      <c r="B347" s="219"/>
      <c r="C347" s="219"/>
      <c r="D347" s="219"/>
      <c r="E347" s="219"/>
      <c r="F347" s="219"/>
      <c r="G347" s="219"/>
      <c r="H347" s="219"/>
      <c r="I347" s="219"/>
      <c r="J347" s="219"/>
      <c r="K347" s="219"/>
    </row>
    <row r="348" spans="1:11" ht="12.75">
      <c r="A348" s="218"/>
      <c r="B348" s="219"/>
      <c r="C348" s="219"/>
      <c r="D348" s="219"/>
      <c r="E348" s="219"/>
      <c r="F348" s="219"/>
      <c r="G348" s="219"/>
      <c r="H348" s="219"/>
      <c r="I348" s="219"/>
      <c r="J348" s="219"/>
      <c r="K348" s="219"/>
    </row>
    <row r="349" spans="1:11" ht="12.75">
      <c r="A349" s="218"/>
      <c r="B349" s="219"/>
      <c r="C349" s="219"/>
      <c r="D349" s="219"/>
      <c r="E349" s="219"/>
      <c r="F349" s="219"/>
      <c r="G349" s="219"/>
      <c r="H349" s="219"/>
      <c r="I349" s="219"/>
      <c r="J349" s="219"/>
      <c r="K349" s="219"/>
    </row>
    <row r="350" spans="1:11" ht="12.75">
      <c r="A350" s="218"/>
      <c r="B350" s="219"/>
      <c r="C350" s="219"/>
      <c r="D350" s="219"/>
      <c r="E350" s="219"/>
      <c r="F350" s="219"/>
      <c r="G350" s="219"/>
      <c r="H350" s="219"/>
      <c r="I350" s="219"/>
      <c r="J350" s="219"/>
      <c r="K350" s="219"/>
    </row>
    <row r="351" spans="1:11" ht="12.75">
      <c r="A351" s="218"/>
      <c r="B351" s="219"/>
      <c r="C351" s="219"/>
      <c r="D351" s="219"/>
      <c r="E351" s="219"/>
      <c r="F351" s="219"/>
      <c r="G351" s="219"/>
      <c r="H351" s="219"/>
      <c r="I351" s="219"/>
      <c r="J351" s="219"/>
      <c r="K351" s="219"/>
    </row>
    <row r="352" spans="1:11" ht="12.75">
      <c r="A352" s="218"/>
      <c r="B352" s="219"/>
      <c r="C352" s="219"/>
      <c r="D352" s="219"/>
      <c r="E352" s="219"/>
      <c r="F352" s="219"/>
      <c r="G352" s="219"/>
      <c r="H352" s="219"/>
      <c r="I352" s="219"/>
      <c r="J352" s="219"/>
      <c r="K352" s="219"/>
    </row>
    <row r="353" spans="1:11" ht="12.75">
      <c r="A353" s="218"/>
      <c r="B353" s="219"/>
      <c r="C353" s="219"/>
      <c r="D353" s="219"/>
      <c r="E353" s="219"/>
      <c r="F353" s="219"/>
      <c r="G353" s="219"/>
      <c r="H353" s="219"/>
      <c r="I353" s="219"/>
      <c r="J353" s="219"/>
      <c r="K353" s="219"/>
    </row>
    <row r="354" spans="1:11" ht="12.75">
      <c r="A354" s="218"/>
      <c r="B354" s="219"/>
      <c r="C354" s="219"/>
      <c r="D354" s="219"/>
      <c r="E354" s="219"/>
      <c r="F354" s="219"/>
      <c r="G354" s="219"/>
      <c r="H354" s="219"/>
      <c r="I354" s="219"/>
      <c r="J354" s="219"/>
      <c r="K354" s="219"/>
    </row>
    <row r="355" spans="1:11" ht="12.75">
      <c r="A355" s="218"/>
      <c r="B355" s="219"/>
      <c r="C355" s="219"/>
      <c r="D355" s="219"/>
      <c r="E355" s="219"/>
      <c r="F355" s="219"/>
      <c r="G355" s="219"/>
      <c r="H355" s="219"/>
      <c r="I355" s="219"/>
      <c r="J355" s="219"/>
      <c r="K355" s="219"/>
    </row>
    <row r="356" spans="1:11" ht="12.75">
      <c r="A356" s="218"/>
      <c r="B356" s="219"/>
      <c r="C356" s="219"/>
      <c r="D356" s="219"/>
      <c r="E356" s="219"/>
      <c r="F356" s="219"/>
      <c r="G356" s="219"/>
      <c r="H356" s="219"/>
      <c r="I356" s="219"/>
      <c r="J356" s="219"/>
      <c r="K356" s="219"/>
    </row>
    <row r="357" spans="1:11" ht="12.75">
      <c r="A357" s="218"/>
      <c r="B357" s="219"/>
      <c r="C357" s="219"/>
      <c r="D357" s="219"/>
      <c r="E357" s="219"/>
      <c r="F357" s="219"/>
      <c r="G357" s="219"/>
      <c r="H357" s="219"/>
      <c r="I357" s="219"/>
      <c r="J357" s="219"/>
      <c r="K357" s="219"/>
    </row>
    <row r="358" spans="1:11" ht="12.75">
      <c r="A358" s="218"/>
      <c r="B358" s="219"/>
      <c r="C358" s="219"/>
      <c r="D358" s="219"/>
      <c r="E358" s="219"/>
      <c r="F358" s="219"/>
      <c r="G358" s="219"/>
      <c r="H358" s="219"/>
      <c r="I358" s="219"/>
      <c r="J358" s="219"/>
      <c r="K358" s="219"/>
    </row>
    <row r="359" spans="1:11" ht="12.75">
      <c r="A359" s="218"/>
      <c r="B359" s="219"/>
      <c r="C359" s="219"/>
      <c r="D359" s="219"/>
      <c r="E359" s="219"/>
      <c r="F359" s="219"/>
      <c r="G359" s="219"/>
      <c r="H359" s="219"/>
      <c r="I359" s="219"/>
      <c r="J359" s="219"/>
      <c r="K359" s="219"/>
    </row>
    <row r="360" spans="1:11" ht="12.75">
      <c r="A360" s="218"/>
      <c r="B360" s="219"/>
      <c r="C360" s="219"/>
      <c r="D360" s="219"/>
      <c r="E360" s="219"/>
      <c r="F360" s="219"/>
      <c r="G360" s="219"/>
      <c r="H360" s="219"/>
      <c r="I360" s="219"/>
      <c r="J360" s="219"/>
      <c r="K360" s="219"/>
    </row>
    <row r="361" spans="1:11" ht="12.75">
      <c r="A361" s="218"/>
      <c r="B361" s="219"/>
      <c r="C361" s="219"/>
      <c r="D361" s="219"/>
      <c r="E361" s="219"/>
      <c r="F361" s="219"/>
      <c r="G361" s="219"/>
      <c r="H361" s="219"/>
      <c r="I361" s="219"/>
      <c r="J361" s="219"/>
      <c r="K361" s="219"/>
    </row>
    <row r="362" spans="1:11" ht="12.75">
      <c r="A362" s="218"/>
      <c r="B362" s="219"/>
      <c r="C362" s="219"/>
      <c r="D362" s="219"/>
      <c r="E362" s="219"/>
      <c r="F362" s="219"/>
      <c r="G362" s="219"/>
      <c r="H362" s="219"/>
      <c r="I362" s="219"/>
      <c r="J362" s="219"/>
      <c r="K362" s="219"/>
    </row>
    <row r="363" spans="1:11" ht="12.75">
      <c r="A363" s="218"/>
      <c r="B363" s="219"/>
      <c r="C363" s="219"/>
      <c r="D363" s="219"/>
      <c r="E363" s="219"/>
      <c r="F363" s="219"/>
      <c r="G363" s="219"/>
      <c r="H363" s="219"/>
      <c r="I363" s="219"/>
      <c r="J363" s="219"/>
      <c r="K363" s="219"/>
    </row>
    <row r="364" spans="1:11" ht="12.75">
      <c r="A364" s="218"/>
      <c r="B364" s="219"/>
      <c r="C364" s="219"/>
      <c r="D364" s="219"/>
      <c r="E364" s="219"/>
      <c r="F364" s="219"/>
      <c r="G364" s="219"/>
      <c r="H364" s="219"/>
      <c r="I364" s="219"/>
      <c r="J364" s="219"/>
      <c r="K364" s="219"/>
    </row>
    <row r="365" spans="1:11" ht="12.75">
      <c r="A365" s="218"/>
      <c r="B365" s="219"/>
      <c r="C365" s="219"/>
      <c r="D365" s="219"/>
      <c r="E365" s="219"/>
      <c r="F365" s="219"/>
      <c r="G365" s="219"/>
      <c r="H365" s="219"/>
      <c r="I365" s="219"/>
      <c r="J365" s="219"/>
      <c r="K365" s="219"/>
    </row>
    <row r="366" spans="1:11" ht="12.75">
      <c r="A366" s="218"/>
      <c r="B366" s="219"/>
      <c r="C366" s="219"/>
      <c r="D366" s="219"/>
      <c r="E366" s="219"/>
      <c r="F366" s="219"/>
      <c r="G366" s="219"/>
      <c r="H366" s="219"/>
      <c r="I366" s="219"/>
      <c r="J366" s="219"/>
      <c r="K366" s="219"/>
    </row>
    <row r="367" spans="1:11" ht="12.75">
      <c r="A367" s="218"/>
      <c r="B367" s="219"/>
      <c r="C367" s="219"/>
      <c r="D367" s="219"/>
      <c r="E367" s="219"/>
      <c r="F367" s="219"/>
      <c r="G367" s="219"/>
      <c r="H367" s="219"/>
      <c r="I367" s="219"/>
      <c r="J367" s="219"/>
      <c r="K367" s="219"/>
    </row>
    <row r="368" spans="1:11" ht="12.75">
      <c r="A368" s="218"/>
      <c r="B368" s="219"/>
      <c r="C368" s="219"/>
      <c r="D368" s="219"/>
      <c r="E368" s="219"/>
      <c r="F368" s="219"/>
      <c r="G368" s="219"/>
      <c r="H368" s="219"/>
      <c r="I368" s="219"/>
      <c r="J368" s="219"/>
      <c r="K368" s="219"/>
    </row>
    <row r="369" spans="1:11" ht="12.75">
      <c r="A369" s="218"/>
      <c r="B369" s="219"/>
      <c r="C369" s="219"/>
      <c r="D369" s="219"/>
      <c r="E369" s="219"/>
      <c r="F369" s="219"/>
      <c r="G369" s="219"/>
      <c r="H369" s="219"/>
      <c r="I369" s="219"/>
      <c r="J369" s="219"/>
      <c r="K369" s="219"/>
    </row>
    <row r="370" spans="1:11" ht="12.75">
      <c r="A370" s="218"/>
      <c r="B370" s="219"/>
      <c r="C370" s="219"/>
      <c r="D370" s="219"/>
      <c r="E370" s="219"/>
      <c r="F370" s="219"/>
      <c r="G370" s="219"/>
      <c r="H370" s="219"/>
      <c r="I370" s="219"/>
      <c r="J370" s="219"/>
      <c r="K370" s="219"/>
    </row>
    <row r="371" spans="1:11" ht="12.75">
      <c r="A371" s="218"/>
      <c r="B371" s="219"/>
      <c r="C371" s="219"/>
      <c r="D371" s="219"/>
      <c r="E371" s="219"/>
      <c r="F371" s="219"/>
      <c r="G371" s="219"/>
      <c r="H371" s="219"/>
      <c r="I371" s="219"/>
      <c r="J371" s="219"/>
      <c r="K371" s="219"/>
    </row>
    <row r="372" spans="1:11" ht="12.75">
      <c r="A372" s="218"/>
      <c r="B372" s="219"/>
      <c r="C372" s="219"/>
      <c r="D372" s="219"/>
      <c r="E372" s="219"/>
      <c r="F372" s="219"/>
      <c r="G372" s="219"/>
      <c r="H372" s="219"/>
      <c r="I372" s="219"/>
      <c r="J372" s="219"/>
      <c r="K372" s="219"/>
    </row>
    <row r="373" spans="1:11" ht="12.75">
      <c r="A373" s="218"/>
      <c r="B373" s="219"/>
      <c r="C373" s="219"/>
      <c r="D373" s="219"/>
      <c r="E373" s="219"/>
      <c r="F373" s="219"/>
      <c r="G373" s="219"/>
      <c r="H373" s="219"/>
      <c r="I373" s="219"/>
      <c r="J373" s="219"/>
      <c r="K373" s="219"/>
    </row>
    <row r="374" spans="1:11" ht="12.75">
      <c r="A374" s="218"/>
      <c r="B374" s="219"/>
      <c r="C374" s="219"/>
      <c r="D374" s="219"/>
      <c r="E374" s="219"/>
      <c r="F374" s="219"/>
      <c r="G374" s="219"/>
      <c r="H374" s="219"/>
      <c r="I374" s="219"/>
      <c r="J374" s="219"/>
      <c r="K374" s="219"/>
    </row>
    <row r="375" spans="1:11" ht="12.75">
      <c r="A375" s="218"/>
      <c r="B375" s="219"/>
      <c r="C375" s="219"/>
      <c r="D375" s="219"/>
      <c r="E375" s="219"/>
      <c r="F375" s="219"/>
      <c r="G375" s="219"/>
      <c r="H375" s="219"/>
      <c r="I375" s="219"/>
      <c r="J375" s="219"/>
      <c r="K375" s="219"/>
    </row>
    <row r="376" spans="1:11" ht="12.75">
      <c r="A376" s="218"/>
      <c r="B376" s="219"/>
      <c r="C376" s="219"/>
      <c r="D376" s="219"/>
      <c r="E376" s="219"/>
      <c r="F376" s="219"/>
      <c r="G376" s="219"/>
      <c r="H376" s="219"/>
      <c r="I376" s="219"/>
      <c r="J376" s="219"/>
      <c r="K376" s="219"/>
    </row>
    <row r="377" spans="1:11" ht="12.75">
      <c r="A377" s="218"/>
      <c r="B377" s="219"/>
      <c r="C377" s="219"/>
      <c r="D377" s="219"/>
      <c r="E377" s="219"/>
      <c r="F377" s="219"/>
      <c r="G377" s="219"/>
      <c r="H377" s="219"/>
      <c r="I377" s="219"/>
      <c r="J377" s="219"/>
      <c r="K377" s="219"/>
    </row>
    <row r="378" spans="1:11" ht="12.75">
      <c r="A378" s="218"/>
      <c r="B378" s="219"/>
      <c r="C378" s="219"/>
      <c r="D378" s="219"/>
      <c r="E378" s="219"/>
      <c r="F378" s="219"/>
      <c r="G378" s="219"/>
      <c r="H378" s="219"/>
      <c r="I378" s="219"/>
      <c r="J378" s="219"/>
      <c r="K378" s="219"/>
    </row>
    <row r="379" spans="1:11" ht="12.75">
      <c r="A379" s="218"/>
      <c r="B379" s="219"/>
      <c r="C379" s="219"/>
      <c r="D379" s="219"/>
      <c r="E379" s="219"/>
      <c r="F379" s="219"/>
      <c r="G379" s="219"/>
      <c r="H379" s="219"/>
      <c r="I379" s="219"/>
      <c r="J379" s="219"/>
      <c r="K379" s="219"/>
    </row>
    <row r="380" spans="1:11" ht="12.75">
      <c r="A380" s="218"/>
      <c r="B380" s="219"/>
      <c r="C380" s="219"/>
      <c r="D380" s="219"/>
      <c r="E380" s="219"/>
      <c r="F380" s="219"/>
      <c r="G380" s="219"/>
      <c r="H380" s="219"/>
      <c r="I380" s="219"/>
      <c r="J380" s="219"/>
      <c r="K380" s="219"/>
    </row>
    <row r="381" spans="1:11" ht="12.75">
      <c r="A381" s="218"/>
      <c r="B381" s="219"/>
      <c r="C381" s="219"/>
      <c r="D381" s="219"/>
      <c r="E381" s="219"/>
      <c r="F381" s="219"/>
      <c r="G381" s="219"/>
      <c r="H381" s="219"/>
      <c r="I381" s="219"/>
      <c r="J381" s="219"/>
      <c r="K381" s="219"/>
    </row>
    <row r="382" spans="1:11" ht="12.75">
      <c r="A382" s="218"/>
      <c r="B382" s="219"/>
      <c r="C382" s="219"/>
      <c r="D382" s="219"/>
      <c r="E382" s="219"/>
      <c r="F382" s="219"/>
      <c r="G382" s="219"/>
      <c r="H382" s="219"/>
      <c r="I382" s="219"/>
      <c r="J382" s="219"/>
      <c r="K382" s="219"/>
    </row>
    <row r="383" spans="1:11" ht="12.75">
      <c r="A383" s="218"/>
      <c r="B383" s="219"/>
      <c r="C383" s="219"/>
      <c r="D383" s="219"/>
      <c r="E383" s="219"/>
      <c r="F383" s="219"/>
      <c r="G383" s="219"/>
      <c r="H383" s="219"/>
      <c r="I383" s="219"/>
      <c r="J383" s="219"/>
      <c r="K383" s="219"/>
    </row>
    <row r="384" spans="1:11" ht="12.75">
      <c r="A384" s="218"/>
      <c r="B384" s="219"/>
      <c r="C384" s="219"/>
      <c r="D384" s="219"/>
      <c r="E384" s="219"/>
      <c r="F384" s="219"/>
      <c r="G384" s="219"/>
      <c r="H384" s="219"/>
      <c r="I384" s="219"/>
      <c r="J384" s="219"/>
      <c r="K384" s="219"/>
    </row>
    <row r="385" spans="1:11" ht="12.75">
      <c r="A385" s="218"/>
      <c r="B385" s="219"/>
      <c r="C385" s="219"/>
      <c r="D385" s="219"/>
      <c r="E385" s="219"/>
      <c r="F385" s="219"/>
      <c r="G385" s="219"/>
      <c r="H385" s="219"/>
      <c r="I385" s="219"/>
      <c r="J385" s="219"/>
      <c r="K385" s="219"/>
    </row>
    <row r="386" spans="1:11" ht="12.75">
      <c r="A386" s="218"/>
      <c r="B386" s="219"/>
      <c r="C386" s="219"/>
      <c r="D386" s="219"/>
      <c r="E386" s="219"/>
      <c r="F386" s="219"/>
      <c r="G386" s="219"/>
      <c r="H386" s="219"/>
      <c r="I386" s="219"/>
      <c r="J386" s="219"/>
      <c r="K386" s="219"/>
    </row>
    <row r="387" spans="1:11" ht="12.75">
      <c r="A387" s="218"/>
      <c r="B387" s="219"/>
      <c r="C387" s="219"/>
      <c r="D387" s="219"/>
      <c r="E387" s="219"/>
      <c r="F387" s="219"/>
      <c r="G387" s="219"/>
      <c r="H387" s="219"/>
      <c r="I387" s="219"/>
      <c r="J387" s="219"/>
      <c r="K387" s="219"/>
    </row>
    <row r="388" spans="1:11" ht="12.75">
      <c r="A388" s="218"/>
      <c r="B388" s="219"/>
      <c r="C388" s="219"/>
      <c r="D388" s="219"/>
      <c r="E388" s="219"/>
      <c r="F388" s="219"/>
      <c r="G388" s="219"/>
      <c r="H388" s="219"/>
      <c r="I388" s="219"/>
      <c r="J388" s="219"/>
      <c r="K388" s="219"/>
    </row>
    <row r="389" spans="1:11" ht="12.75">
      <c r="A389" s="218"/>
      <c r="B389" s="219"/>
      <c r="C389" s="219"/>
      <c r="D389" s="219"/>
      <c r="E389" s="219"/>
      <c r="F389" s="219"/>
      <c r="G389" s="219"/>
      <c r="H389" s="219"/>
      <c r="I389" s="219"/>
      <c r="J389" s="219"/>
      <c r="K389" s="219"/>
    </row>
    <row r="390" spans="1:11" ht="12.75">
      <c r="A390" s="218"/>
      <c r="B390" s="219"/>
      <c r="C390" s="219"/>
      <c r="D390" s="219"/>
      <c r="E390" s="219"/>
      <c r="F390" s="219"/>
      <c r="G390" s="219"/>
      <c r="H390" s="219"/>
      <c r="I390" s="219"/>
      <c r="J390" s="219"/>
      <c r="K390" s="219"/>
    </row>
    <row r="391" spans="1:11" ht="12.75">
      <c r="A391" s="218"/>
      <c r="B391" s="219"/>
      <c r="C391" s="219"/>
      <c r="D391" s="219"/>
      <c r="E391" s="219"/>
      <c r="F391" s="219"/>
      <c r="G391" s="219"/>
      <c r="H391" s="219"/>
      <c r="I391" s="219"/>
      <c r="J391" s="219"/>
      <c r="K391" s="219"/>
    </row>
    <row r="392" spans="1:11" ht="12.75">
      <c r="A392" s="218"/>
      <c r="B392" s="219"/>
      <c r="C392" s="219"/>
      <c r="D392" s="219"/>
      <c r="E392" s="219"/>
      <c r="F392" s="219"/>
      <c r="G392" s="219"/>
      <c r="H392" s="219"/>
      <c r="I392" s="219"/>
      <c r="J392" s="219"/>
      <c r="K392" s="219"/>
    </row>
    <row r="393" spans="1:11" ht="12.75">
      <c r="A393" s="218"/>
      <c r="B393" s="219"/>
      <c r="C393" s="219"/>
      <c r="D393" s="219"/>
      <c r="E393" s="219"/>
      <c r="F393" s="219"/>
      <c r="G393" s="219"/>
      <c r="H393" s="219"/>
      <c r="I393" s="219"/>
      <c r="J393" s="219"/>
      <c r="K393" s="219"/>
    </row>
    <row r="394" spans="1:11" ht="12.75">
      <c r="A394" s="218"/>
      <c r="B394" s="219"/>
      <c r="C394" s="219"/>
      <c r="D394" s="219"/>
      <c r="E394" s="219"/>
      <c r="F394" s="219"/>
      <c r="G394" s="219"/>
      <c r="H394" s="219"/>
      <c r="I394" s="219"/>
      <c r="J394" s="219"/>
      <c r="K394" s="219"/>
    </row>
    <row r="395" spans="1:11" ht="12.75">
      <c r="A395" s="218"/>
      <c r="B395" s="219"/>
      <c r="C395" s="219"/>
      <c r="D395" s="219"/>
      <c r="E395" s="219"/>
      <c r="F395" s="219"/>
      <c r="G395" s="219"/>
      <c r="H395" s="219"/>
      <c r="I395" s="219"/>
      <c r="J395" s="219"/>
      <c r="K395" s="219"/>
    </row>
    <row r="396" spans="1:11" ht="12.75">
      <c r="A396" s="218"/>
      <c r="B396" s="219"/>
      <c r="C396" s="219"/>
      <c r="D396" s="219"/>
      <c r="E396" s="219"/>
      <c r="F396" s="219"/>
      <c r="G396" s="219"/>
      <c r="H396" s="219"/>
      <c r="I396" s="219"/>
      <c r="J396" s="219"/>
      <c r="K396" s="219"/>
    </row>
    <row r="397" spans="1:11" ht="12.75">
      <c r="A397" s="218"/>
      <c r="B397" s="219"/>
      <c r="C397" s="219"/>
      <c r="D397" s="219"/>
      <c r="E397" s="219"/>
      <c r="F397" s="219"/>
      <c r="G397" s="219"/>
      <c r="H397" s="219"/>
      <c r="I397" s="219"/>
      <c r="J397" s="219"/>
      <c r="K397" s="219"/>
    </row>
    <row r="398" spans="1:11" ht="12.75">
      <c r="A398" s="218"/>
      <c r="B398" s="219"/>
      <c r="C398" s="219"/>
      <c r="D398" s="219"/>
      <c r="E398" s="219"/>
      <c r="F398" s="219"/>
      <c r="G398" s="219"/>
      <c r="H398" s="219"/>
      <c r="I398" s="219"/>
      <c r="J398" s="219"/>
      <c r="K398" s="219"/>
    </row>
    <row r="399" spans="1:11" ht="12.75">
      <c r="A399" s="218"/>
      <c r="B399" s="219"/>
      <c r="C399" s="219"/>
      <c r="D399" s="219"/>
      <c r="E399" s="219"/>
      <c r="F399" s="219"/>
      <c r="G399" s="219"/>
      <c r="H399" s="219"/>
      <c r="I399" s="219"/>
      <c r="J399" s="219"/>
      <c r="K399" s="219"/>
    </row>
    <row r="400" spans="1:11" ht="12.75">
      <c r="A400" s="218"/>
      <c r="B400" s="219"/>
      <c r="C400" s="219"/>
      <c r="D400" s="219"/>
      <c r="E400" s="219"/>
      <c r="F400" s="219"/>
      <c r="G400" s="219"/>
      <c r="H400" s="219"/>
      <c r="I400" s="219"/>
      <c r="J400" s="219"/>
      <c r="K400" s="219"/>
    </row>
    <row r="401" spans="1:11" ht="12.75">
      <c r="A401" s="218"/>
      <c r="B401" s="219"/>
      <c r="C401" s="219"/>
      <c r="D401" s="219"/>
      <c r="E401" s="219"/>
      <c r="F401" s="219"/>
      <c r="G401" s="219"/>
      <c r="H401" s="219"/>
      <c r="I401" s="219"/>
      <c r="J401" s="219"/>
      <c r="K401" s="219"/>
    </row>
    <row r="402" spans="1:11" ht="12.75">
      <c r="A402" s="218"/>
      <c r="B402" s="219"/>
      <c r="C402" s="219"/>
      <c r="D402" s="219"/>
      <c r="E402" s="219"/>
      <c r="F402" s="219"/>
      <c r="G402" s="219"/>
      <c r="H402" s="219"/>
      <c r="I402" s="219"/>
      <c r="J402" s="219"/>
      <c r="K402" s="219"/>
    </row>
    <row r="403" spans="1:11" ht="12.75">
      <c r="A403" s="218"/>
      <c r="B403" s="219"/>
      <c r="C403" s="219"/>
      <c r="D403" s="219"/>
      <c r="E403" s="219"/>
      <c r="F403" s="219"/>
      <c r="G403" s="219"/>
      <c r="H403" s="219"/>
      <c r="I403" s="219"/>
      <c r="J403" s="219"/>
      <c r="K403" s="219"/>
    </row>
    <row r="404" spans="1:11" ht="12.75">
      <c r="A404" s="218"/>
      <c r="B404" s="219"/>
      <c r="C404" s="219"/>
      <c r="D404" s="219"/>
      <c r="E404" s="219"/>
      <c r="F404" s="219"/>
      <c r="G404" s="219"/>
      <c r="H404" s="219"/>
      <c r="I404" s="219"/>
      <c r="J404" s="219"/>
      <c r="K404" s="219"/>
    </row>
    <row r="405" spans="1:11" ht="12.75">
      <c r="A405" s="218"/>
      <c r="B405" s="219"/>
      <c r="C405" s="219"/>
      <c r="D405" s="219"/>
      <c r="E405" s="219"/>
      <c r="F405" s="219"/>
      <c r="G405" s="219"/>
      <c r="H405" s="219"/>
      <c r="I405" s="219"/>
      <c r="J405" s="219"/>
      <c r="K405" s="219"/>
    </row>
    <row r="406" spans="1:11" ht="12.75">
      <c r="A406" s="218"/>
      <c r="B406" s="219"/>
      <c r="C406" s="219"/>
      <c r="D406" s="219"/>
      <c r="E406" s="219"/>
      <c r="F406" s="219"/>
      <c r="G406" s="219"/>
      <c r="H406" s="219"/>
      <c r="I406" s="219"/>
      <c r="J406" s="219"/>
      <c r="K406" s="219"/>
    </row>
    <row r="407" spans="1:11" ht="12.75">
      <c r="A407" s="218"/>
      <c r="B407" s="219"/>
      <c r="C407" s="219"/>
      <c r="D407" s="219"/>
      <c r="E407" s="219"/>
      <c r="F407" s="219"/>
      <c r="G407" s="219"/>
      <c r="H407" s="219"/>
      <c r="I407" s="219"/>
      <c r="J407" s="219"/>
      <c r="K407" s="219"/>
    </row>
    <row r="408" spans="1:11" ht="12.75">
      <c r="A408" s="218"/>
      <c r="B408" s="219"/>
      <c r="C408" s="219"/>
      <c r="D408" s="219"/>
      <c r="E408" s="219"/>
      <c r="F408" s="219"/>
      <c r="G408" s="219"/>
      <c r="H408" s="219"/>
      <c r="I408" s="219"/>
      <c r="J408" s="219"/>
      <c r="K408" s="219"/>
    </row>
    <row r="409" spans="1:11" ht="12.75">
      <c r="A409" s="218"/>
      <c r="B409" s="219"/>
      <c r="C409" s="219"/>
      <c r="D409" s="219"/>
      <c r="E409" s="219"/>
      <c r="F409" s="219"/>
      <c r="G409" s="219"/>
      <c r="H409" s="219"/>
      <c r="I409" s="219"/>
      <c r="J409" s="219"/>
      <c r="K409" s="219"/>
    </row>
    <row r="410" spans="1:11" ht="12.75">
      <c r="A410" s="218"/>
      <c r="B410" s="219"/>
      <c r="C410" s="219"/>
      <c r="D410" s="219"/>
      <c r="E410" s="219"/>
      <c r="F410" s="219"/>
      <c r="G410" s="219"/>
      <c r="H410" s="219"/>
      <c r="I410" s="219"/>
      <c r="J410" s="219"/>
      <c r="K410" s="219"/>
    </row>
    <row r="411" spans="1:11" ht="12.75">
      <c r="A411" s="218"/>
      <c r="B411" s="219"/>
      <c r="C411" s="219"/>
      <c r="D411" s="219"/>
      <c r="E411" s="219"/>
      <c r="F411" s="219"/>
      <c r="G411" s="219"/>
      <c r="H411" s="219"/>
      <c r="I411" s="219"/>
      <c r="J411" s="219"/>
      <c r="K411" s="219"/>
    </row>
    <row r="412" spans="1:11" ht="12.75">
      <c r="A412" s="218"/>
      <c r="B412" s="219"/>
      <c r="C412" s="219"/>
      <c r="D412" s="219"/>
      <c r="E412" s="219"/>
      <c r="F412" s="219"/>
      <c r="G412" s="219"/>
      <c r="H412" s="219"/>
      <c r="I412" s="219"/>
      <c r="J412" s="219"/>
      <c r="K412" s="219"/>
    </row>
    <row r="413" spans="1:11" ht="12.75">
      <c r="A413" s="218"/>
      <c r="B413" s="219"/>
      <c r="C413" s="219"/>
      <c r="D413" s="219"/>
      <c r="E413" s="219"/>
      <c r="F413" s="219"/>
      <c r="G413" s="219"/>
      <c r="H413" s="219"/>
      <c r="I413" s="219"/>
      <c r="J413" s="219"/>
      <c r="K413" s="219"/>
    </row>
    <row r="414" spans="1:11" ht="12.75">
      <c r="A414" s="218"/>
      <c r="B414" s="219"/>
      <c r="C414" s="219"/>
      <c r="D414" s="219"/>
      <c r="E414" s="219"/>
      <c r="F414" s="219"/>
      <c r="G414" s="219"/>
      <c r="H414" s="219"/>
      <c r="I414" s="219"/>
      <c r="J414" s="219"/>
      <c r="K414" s="219"/>
    </row>
    <row r="415" spans="1:11" ht="12.75">
      <c r="A415" s="218"/>
      <c r="B415" s="219"/>
      <c r="C415" s="219"/>
      <c r="D415" s="219"/>
      <c r="E415" s="219"/>
      <c r="F415" s="219"/>
      <c r="G415" s="219"/>
      <c r="H415" s="219"/>
      <c r="I415" s="219"/>
      <c r="J415" s="219"/>
      <c r="K415" s="219"/>
    </row>
    <row r="416" spans="1:11" ht="12.75">
      <c r="A416" s="218"/>
      <c r="B416" s="219"/>
      <c r="C416" s="219"/>
      <c r="D416" s="219"/>
      <c r="E416" s="219"/>
      <c r="F416" s="219"/>
      <c r="G416" s="219"/>
      <c r="H416" s="219"/>
      <c r="I416" s="219"/>
      <c r="J416" s="219"/>
      <c r="K416" s="219"/>
    </row>
    <row r="417" spans="1:11" ht="12.75">
      <c r="A417" s="218"/>
      <c r="B417" s="219"/>
      <c r="C417" s="219"/>
      <c r="D417" s="219"/>
      <c r="E417" s="219"/>
      <c r="F417" s="219"/>
      <c r="G417" s="219"/>
      <c r="H417" s="219"/>
      <c r="I417" s="219"/>
      <c r="J417" s="219"/>
      <c r="K417" s="219"/>
    </row>
    <row r="418" spans="1:11" ht="12.75">
      <c r="A418" s="218"/>
      <c r="B418" s="219"/>
      <c r="C418" s="219"/>
      <c r="D418" s="219"/>
      <c r="E418" s="219"/>
      <c r="F418" s="219"/>
      <c r="G418" s="219"/>
      <c r="H418" s="219"/>
      <c r="I418" s="219"/>
      <c r="J418" s="219"/>
      <c r="K418" s="219"/>
    </row>
    <row r="419" spans="1:11" ht="12.75">
      <c r="A419" s="218"/>
      <c r="B419" s="219"/>
      <c r="C419" s="219"/>
      <c r="D419" s="219"/>
      <c r="E419" s="219"/>
      <c r="F419" s="219"/>
      <c r="G419" s="219"/>
      <c r="H419" s="219"/>
      <c r="I419" s="219"/>
      <c r="J419" s="219"/>
      <c r="K419" s="219"/>
    </row>
    <row r="420" spans="1:11" ht="12.75">
      <c r="A420" s="218"/>
      <c r="B420" s="219"/>
      <c r="C420" s="219"/>
      <c r="D420" s="219"/>
      <c r="E420" s="219"/>
      <c r="F420" s="219"/>
      <c r="G420" s="219"/>
      <c r="H420" s="219"/>
      <c r="I420" s="219"/>
      <c r="J420" s="219"/>
      <c r="K420" s="219"/>
    </row>
    <row r="421" spans="1:11" ht="12.75">
      <c r="A421" s="218"/>
      <c r="B421" s="219"/>
      <c r="C421" s="219"/>
      <c r="D421" s="219"/>
      <c r="E421" s="219"/>
      <c r="F421" s="219"/>
      <c r="G421" s="219"/>
      <c r="H421" s="219"/>
      <c r="I421" s="219"/>
      <c r="J421" s="219"/>
      <c r="K421" s="219"/>
    </row>
    <row r="422" spans="1:11" ht="12.75">
      <c r="A422" s="218"/>
      <c r="B422" s="219"/>
      <c r="C422" s="219"/>
      <c r="D422" s="219"/>
      <c r="E422" s="219"/>
      <c r="F422" s="219"/>
      <c r="G422" s="219"/>
      <c r="H422" s="219"/>
      <c r="I422" s="219"/>
      <c r="J422" s="219"/>
      <c r="K422" s="219"/>
    </row>
    <row r="423" spans="1:11" ht="12.75">
      <c r="A423" s="218"/>
      <c r="B423" s="219"/>
      <c r="C423" s="219"/>
      <c r="D423" s="219"/>
      <c r="E423" s="219"/>
      <c r="F423" s="219"/>
      <c r="G423" s="219"/>
      <c r="H423" s="219"/>
      <c r="I423" s="219"/>
      <c r="J423" s="219"/>
      <c r="K423" s="219"/>
    </row>
    <row r="424" spans="1:11" ht="12.75">
      <c r="A424" s="218"/>
      <c r="B424" s="219"/>
      <c r="C424" s="219"/>
      <c r="D424" s="219"/>
      <c r="E424" s="219"/>
      <c r="F424" s="219"/>
      <c r="G424" s="219"/>
      <c r="H424" s="219"/>
      <c r="I424" s="219"/>
      <c r="J424" s="219"/>
      <c r="K424" s="219"/>
    </row>
    <row r="425" spans="1:11" ht="12.75">
      <c r="A425" s="218"/>
      <c r="B425" s="219"/>
      <c r="C425" s="219"/>
      <c r="D425" s="219"/>
      <c r="E425" s="219"/>
      <c r="F425" s="219"/>
      <c r="G425" s="219"/>
      <c r="H425" s="219"/>
      <c r="I425" s="219"/>
      <c r="J425" s="219"/>
      <c r="K425" s="219"/>
    </row>
    <row r="426" spans="1:11" ht="12.75">
      <c r="A426" s="218"/>
      <c r="B426" s="219"/>
      <c r="C426" s="219"/>
      <c r="D426" s="219"/>
      <c r="E426" s="219"/>
      <c r="F426" s="219"/>
      <c r="G426" s="219"/>
      <c r="H426" s="219"/>
      <c r="I426" s="219"/>
      <c r="J426" s="219"/>
      <c r="K426" s="219"/>
    </row>
    <row r="427" spans="1:11" ht="12.75">
      <c r="A427" s="218"/>
      <c r="B427" s="219"/>
      <c r="C427" s="219"/>
      <c r="D427" s="219"/>
      <c r="E427" s="219"/>
      <c r="F427" s="219"/>
      <c r="G427" s="219"/>
      <c r="H427" s="219"/>
      <c r="I427" s="219"/>
      <c r="J427" s="219"/>
      <c r="K427" s="219"/>
    </row>
    <row r="428" spans="1:11" ht="12.75">
      <c r="A428" s="218"/>
      <c r="B428" s="219"/>
      <c r="C428" s="219"/>
      <c r="D428" s="219"/>
      <c r="E428" s="219"/>
      <c r="F428" s="219"/>
      <c r="G428" s="219"/>
      <c r="H428" s="219"/>
      <c r="I428" s="219"/>
      <c r="J428" s="219"/>
      <c r="K428" s="219"/>
    </row>
    <row r="429" spans="1:11" ht="12.75">
      <c r="A429" s="218"/>
      <c r="B429" s="219"/>
      <c r="C429" s="219"/>
      <c r="D429" s="219"/>
      <c r="E429" s="219"/>
      <c r="F429" s="219"/>
      <c r="G429" s="219"/>
      <c r="H429" s="219"/>
      <c r="I429" s="219"/>
      <c r="J429" s="219"/>
      <c r="K429" s="219"/>
    </row>
    <row r="430" spans="1:11" ht="12.75">
      <c r="A430" s="218"/>
      <c r="B430" s="219"/>
      <c r="C430" s="219"/>
      <c r="D430" s="219"/>
      <c r="E430" s="219"/>
      <c r="F430" s="219"/>
      <c r="G430" s="219"/>
      <c r="H430" s="219"/>
      <c r="I430" s="219"/>
      <c r="J430" s="219"/>
      <c r="K430" s="219"/>
    </row>
    <row r="431" spans="1:11" ht="12.75">
      <c r="A431" s="218"/>
      <c r="B431" s="219"/>
      <c r="C431" s="219"/>
      <c r="D431" s="219"/>
      <c r="E431" s="219"/>
      <c r="F431" s="219"/>
      <c r="G431" s="219"/>
      <c r="H431" s="219"/>
      <c r="I431" s="219"/>
      <c r="J431" s="219"/>
      <c r="K431" s="219"/>
    </row>
    <row r="432" spans="1:11" ht="12.75">
      <c r="A432" s="218"/>
      <c r="B432" s="219"/>
      <c r="C432" s="219"/>
      <c r="D432" s="219"/>
      <c r="E432" s="219"/>
      <c r="F432" s="219"/>
      <c r="G432" s="219"/>
      <c r="H432" s="219"/>
      <c r="I432" s="219"/>
      <c r="J432" s="219"/>
      <c r="K432" s="219"/>
    </row>
    <row r="433" spans="1:11" ht="12.75">
      <c r="A433" s="218"/>
      <c r="B433" s="219"/>
      <c r="C433" s="219"/>
      <c r="D433" s="219"/>
      <c r="E433" s="219"/>
      <c r="F433" s="219"/>
      <c r="G433" s="219"/>
      <c r="H433" s="219"/>
      <c r="I433" s="219"/>
      <c r="J433" s="219"/>
      <c r="K433" s="219"/>
    </row>
    <row r="434" spans="1:11" ht="12.75">
      <c r="A434" s="218"/>
      <c r="B434" s="219"/>
      <c r="C434" s="219"/>
      <c r="D434" s="219"/>
      <c r="E434" s="219"/>
      <c r="F434" s="219"/>
      <c r="G434" s="219"/>
      <c r="H434" s="219"/>
      <c r="I434" s="219"/>
      <c r="J434" s="219"/>
      <c r="K434" s="219"/>
    </row>
    <row r="435" spans="1:11" ht="12.75">
      <c r="A435" s="218"/>
      <c r="B435" s="219"/>
      <c r="C435" s="219"/>
      <c r="D435" s="219"/>
      <c r="E435" s="219"/>
      <c r="F435" s="219"/>
      <c r="G435" s="219"/>
      <c r="H435" s="219"/>
      <c r="I435" s="219"/>
      <c r="J435" s="219"/>
      <c r="K435" s="219"/>
    </row>
    <row r="436" spans="1:11" ht="12.75">
      <c r="A436" s="218"/>
      <c r="B436" s="219"/>
      <c r="C436" s="219"/>
      <c r="D436" s="219"/>
      <c r="E436" s="219"/>
      <c r="F436" s="219"/>
      <c r="G436" s="219"/>
      <c r="H436" s="219"/>
      <c r="I436" s="219"/>
      <c r="J436" s="219"/>
      <c r="K436" s="219"/>
    </row>
    <row r="437" spans="1:11" ht="12.75">
      <c r="A437" s="218"/>
      <c r="B437" s="219"/>
      <c r="C437" s="219"/>
      <c r="D437" s="219"/>
      <c r="E437" s="219"/>
      <c r="F437" s="219"/>
      <c r="G437" s="219"/>
      <c r="H437" s="219"/>
      <c r="I437" s="219"/>
      <c r="J437" s="219"/>
      <c r="K437" s="219"/>
    </row>
    <row r="438" spans="1:11" ht="12.75">
      <c r="A438" s="218"/>
      <c r="B438" s="219"/>
      <c r="C438" s="219"/>
      <c r="D438" s="219"/>
      <c r="E438" s="219"/>
      <c r="F438" s="219"/>
      <c r="G438" s="219"/>
      <c r="H438" s="219"/>
      <c r="I438" s="219"/>
      <c r="J438" s="219"/>
      <c r="K438" s="219"/>
    </row>
    <row r="439" spans="1:11" ht="12.75">
      <c r="A439" s="218"/>
      <c r="B439" s="219"/>
      <c r="C439" s="219"/>
      <c r="D439" s="219"/>
      <c r="E439" s="219"/>
      <c r="F439" s="219"/>
      <c r="G439" s="219"/>
      <c r="H439" s="219"/>
      <c r="I439" s="219"/>
      <c r="J439" s="219"/>
      <c r="K439" s="219"/>
    </row>
    <row r="440" spans="1:11" ht="12.75">
      <c r="A440" s="218"/>
      <c r="B440" s="219"/>
      <c r="C440" s="219"/>
      <c r="D440" s="219"/>
      <c r="E440" s="219"/>
      <c r="F440" s="219"/>
      <c r="G440" s="219"/>
      <c r="H440" s="219"/>
      <c r="I440" s="219"/>
      <c r="J440" s="219"/>
      <c r="K440" s="219"/>
    </row>
    <row r="441" spans="1:11" ht="12.75">
      <c r="A441" s="218"/>
      <c r="B441" s="219"/>
      <c r="C441" s="219"/>
      <c r="D441" s="219"/>
      <c r="E441" s="219"/>
      <c r="F441" s="219"/>
      <c r="G441" s="219"/>
      <c r="H441" s="219"/>
      <c r="I441" s="219"/>
      <c r="J441" s="219"/>
      <c r="K441" s="219"/>
    </row>
    <row r="442" spans="1:11" ht="12.75">
      <c r="A442" s="218"/>
      <c r="B442" s="219"/>
      <c r="C442" s="219"/>
      <c r="D442" s="219"/>
      <c r="E442" s="219"/>
      <c r="F442" s="219"/>
      <c r="G442" s="219"/>
      <c r="H442" s="219"/>
      <c r="I442" s="219"/>
      <c r="J442" s="219"/>
      <c r="K442" s="219"/>
    </row>
    <row r="443" spans="1:11" ht="12.75">
      <c r="A443" s="218"/>
      <c r="B443" s="219"/>
      <c r="C443" s="219"/>
      <c r="D443" s="219"/>
      <c r="E443" s="219"/>
      <c r="F443" s="219"/>
      <c r="G443" s="219"/>
      <c r="H443" s="219"/>
      <c r="I443" s="219"/>
      <c r="J443" s="219"/>
      <c r="K443" s="219"/>
    </row>
    <row r="444" spans="1:11" ht="12.75">
      <c r="A444" s="218"/>
      <c r="B444" s="219"/>
      <c r="C444" s="219"/>
      <c r="D444" s="219"/>
      <c r="E444" s="219"/>
      <c r="F444" s="219"/>
      <c r="G444" s="219"/>
      <c r="H444" s="219"/>
      <c r="I444" s="219"/>
      <c r="J444" s="219"/>
      <c r="K444" s="219"/>
    </row>
    <row r="445" spans="1:11" ht="12.75">
      <c r="A445" s="218"/>
      <c r="B445" s="219"/>
      <c r="C445" s="219"/>
      <c r="D445" s="219"/>
      <c r="E445" s="219"/>
      <c r="F445" s="219"/>
      <c r="G445" s="219"/>
      <c r="H445" s="219"/>
      <c r="I445" s="219"/>
      <c r="J445" s="219"/>
      <c r="K445" s="219"/>
    </row>
    <row r="446" spans="1:11" ht="12.75">
      <c r="A446" s="218"/>
      <c r="B446" s="219"/>
      <c r="C446" s="219"/>
      <c r="D446" s="219"/>
      <c r="E446" s="219"/>
      <c r="F446" s="219"/>
      <c r="G446" s="219"/>
      <c r="H446" s="219"/>
      <c r="I446" s="219"/>
      <c r="J446" s="219"/>
      <c r="K446" s="219"/>
    </row>
    <row r="447" spans="1:11" ht="12.75">
      <c r="A447" s="218"/>
      <c r="B447" s="219"/>
      <c r="C447" s="219"/>
      <c r="D447" s="219"/>
      <c r="E447" s="219"/>
      <c r="F447" s="219"/>
      <c r="G447" s="219"/>
      <c r="H447" s="219"/>
      <c r="I447" s="219"/>
      <c r="J447" s="219"/>
      <c r="K447" s="219"/>
    </row>
    <row r="448" spans="1:11" ht="12.75">
      <c r="A448" s="218"/>
      <c r="B448" s="219"/>
      <c r="C448" s="219"/>
      <c r="D448" s="219"/>
      <c r="E448" s="219"/>
      <c r="F448" s="219"/>
      <c r="G448" s="219"/>
      <c r="H448" s="219"/>
      <c r="I448" s="219"/>
      <c r="J448" s="219"/>
      <c r="K448" s="219"/>
    </row>
    <row r="449" spans="1:11" ht="12.75">
      <c r="A449" s="218"/>
      <c r="B449" s="219"/>
      <c r="C449" s="219"/>
      <c r="D449" s="219"/>
      <c r="E449" s="219"/>
      <c r="F449" s="219"/>
      <c r="G449" s="219"/>
      <c r="H449" s="219"/>
      <c r="I449" s="219"/>
      <c r="J449" s="219"/>
      <c r="K449" s="219"/>
    </row>
    <row r="450" spans="1:11" ht="12.75">
      <c r="A450" s="218"/>
      <c r="B450" s="219"/>
      <c r="C450" s="219"/>
      <c r="D450" s="219"/>
      <c r="E450" s="219"/>
      <c r="F450" s="219"/>
      <c r="G450" s="219"/>
      <c r="H450" s="219"/>
      <c r="I450" s="219"/>
      <c r="J450" s="219"/>
      <c r="K450" s="219"/>
    </row>
    <row r="451" spans="1:11" ht="12.75">
      <c r="A451" s="218"/>
      <c r="B451" s="219"/>
      <c r="C451" s="219"/>
      <c r="D451" s="219"/>
      <c r="E451" s="219"/>
      <c r="F451" s="219"/>
      <c r="G451" s="219"/>
      <c r="H451" s="219"/>
      <c r="I451" s="219"/>
      <c r="J451" s="219"/>
      <c r="K451" s="219"/>
    </row>
    <row r="452" spans="1:11" ht="12.75">
      <c r="A452" s="218"/>
      <c r="B452" s="219"/>
      <c r="C452" s="219"/>
      <c r="D452" s="219"/>
      <c r="E452" s="219"/>
      <c r="F452" s="219"/>
      <c r="G452" s="219"/>
      <c r="H452" s="219"/>
      <c r="I452" s="219"/>
      <c r="J452" s="219"/>
      <c r="K452" s="219"/>
    </row>
    <row r="453" spans="1:11" ht="12.75">
      <c r="A453" s="218"/>
      <c r="B453" s="219"/>
      <c r="C453" s="219"/>
      <c r="D453" s="219"/>
      <c r="E453" s="219"/>
      <c r="F453" s="219"/>
      <c r="G453" s="219"/>
      <c r="H453" s="219"/>
      <c r="I453" s="219"/>
      <c r="J453" s="219"/>
      <c r="K453" s="219"/>
    </row>
    <row r="454" spans="1:11" ht="12.75">
      <c r="A454" s="218"/>
      <c r="B454" s="219"/>
      <c r="C454" s="219"/>
      <c r="D454" s="219"/>
      <c r="E454" s="219"/>
      <c r="F454" s="219"/>
      <c r="G454" s="219"/>
      <c r="H454" s="219"/>
      <c r="I454" s="219"/>
      <c r="J454" s="219"/>
      <c r="K454" s="219"/>
    </row>
    <row r="455" spans="1:11" ht="12.75">
      <c r="A455" s="218"/>
      <c r="B455" s="219"/>
      <c r="C455" s="219"/>
      <c r="D455" s="219"/>
      <c r="E455" s="219"/>
      <c r="F455" s="219"/>
      <c r="G455" s="219"/>
      <c r="H455" s="219"/>
      <c r="I455" s="219"/>
      <c r="J455" s="219"/>
      <c r="K455" s="219"/>
    </row>
    <row r="456" spans="1:11" ht="12.75">
      <c r="A456" s="218"/>
      <c r="B456" s="219"/>
      <c r="C456" s="219"/>
      <c r="D456" s="219"/>
      <c r="E456" s="219"/>
      <c r="F456" s="219"/>
      <c r="G456" s="219"/>
      <c r="H456" s="219"/>
      <c r="I456" s="219"/>
      <c r="J456" s="219"/>
      <c r="K456" s="219"/>
    </row>
    <row r="457" spans="1:11" ht="12.75">
      <c r="A457" s="218"/>
      <c r="B457" s="219"/>
      <c r="C457" s="219"/>
      <c r="D457" s="219"/>
      <c r="E457" s="219"/>
      <c r="F457" s="219"/>
      <c r="G457" s="219"/>
      <c r="H457" s="219"/>
      <c r="I457" s="219"/>
      <c r="J457" s="219"/>
      <c r="K457" s="219"/>
    </row>
    <row r="458" spans="1:11" ht="12.75">
      <c r="A458" s="218"/>
      <c r="B458" s="219"/>
      <c r="C458" s="219"/>
      <c r="D458" s="219"/>
      <c r="E458" s="219"/>
      <c r="F458" s="219"/>
      <c r="G458" s="219"/>
      <c r="H458" s="219"/>
      <c r="I458" s="219"/>
      <c r="J458" s="219"/>
      <c r="K458" s="219"/>
    </row>
    <row r="459" spans="1:11" ht="12.75">
      <c r="A459" s="218"/>
      <c r="B459" s="219"/>
      <c r="C459" s="219"/>
      <c r="D459" s="219"/>
      <c r="E459" s="219"/>
      <c r="F459" s="219"/>
      <c r="G459" s="219"/>
      <c r="H459" s="219"/>
      <c r="I459" s="219"/>
      <c r="J459" s="219"/>
      <c r="K459" s="219"/>
    </row>
    <row r="460" spans="1:11" ht="12.75">
      <c r="A460" s="218"/>
      <c r="B460" s="219"/>
      <c r="C460" s="219"/>
      <c r="D460" s="219"/>
      <c r="E460" s="219"/>
      <c r="F460" s="219"/>
      <c r="G460" s="219"/>
      <c r="H460" s="219"/>
      <c r="I460" s="219"/>
      <c r="J460" s="219"/>
      <c r="K460" s="219"/>
    </row>
    <row r="461" spans="1:11" ht="12.75">
      <c r="A461" s="218"/>
      <c r="B461" s="219"/>
      <c r="C461" s="219"/>
      <c r="D461" s="219"/>
      <c r="E461" s="219"/>
      <c r="F461" s="219"/>
      <c r="G461" s="219"/>
      <c r="H461" s="219"/>
      <c r="I461" s="219"/>
      <c r="J461" s="219"/>
      <c r="K461" s="219"/>
    </row>
    <row r="462" spans="1:11" ht="12.75">
      <c r="A462" s="218"/>
      <c r="B462" s="219"/>
      <c r="C462" s="219"/>
      <c r="D462" s="219"/>
      <c r="E462" s="219"/>
      <c r="F462" s="219"/>
      <c r="G462" s="219"/>
      <c r="H462" s="219"/>
      <c r="I462" s="219"/>
      <c r="J462" s="219"/>
      <c r="K462" s="219"/>
    </row>
    <row r="463" spans="1:11" ht="12.75">
      <c r="A463" s="218"/>
      <c r="B463" s="219"/>
      <c r="C463" s="219"/>
      <c r="D463" s="219"/>
      <c r="E463" s="219"/>
      <c r="F463" s="219"/>
      <c r="G463" s="219"/>
      <c r="H463" s="219"/>
      <c r="I463" s="219"/>
      <c r="J463" s="219"/>
      <c r="K463" s="219"/>
    </row>
    <row r="464" spans="1:11" ht="12.75">
      <c r="A464" s="218"/>
      <c r="B464" s="219"/>
      <c r="C464" s="219"/>
      <c r="D464" s="219"/>
      <c r="E464" s="219"/>
      <c r="F464" s="219"/>
      <c r="G464" s="219"/>
      <c r="H464" s="219"/>
      <c r="I464" s="219"/>
      <c r="J464" s="219"/>
      <c r="K464" s="219"/>
    </row>
    <row r="465" spans="1:11" ht="12.75">
      <c r="A465" s="218"/>
      <c r="B465" s="219"/>
      <c r="C465" s="219"/>
      <c r="D465" s="219"/>
      <c r="E465" s="219"/>
      <c r="F465" s="219"/>
      <c r="G465" s="219"/>
      <c r="H465" s="219"/>
      <c r="I465" s="219"/>
      <c r="J465" s="219"/>
      <c r="K465" s="219"/>
    </row>
    <row r="466" spans="1:11" ht="12.75">
      <c r="A466" s="218"/>
      <c r="B466" s="219"/>
      <c r="C466" s="219"/>
      <c r="D466" s="219"/>
      <c r="E466" s="219"/>
      <c r="F466" s="219"/>
      <c r="G466" s="219"/>
      <c r="H466" s="219"/>
      <c r="I466" s="219"/>
      <c r="J466" s="219"/>
      <c r="K466" s="219"/>
    </row>
    <row r="467" spans="1:11" ht="12.75">
      <c r="A467" s="218"/>
      <c r="B467" s="219"/>
      <c r="C467" s="219"/>
      <c r="D467" s="219"/>
      <c r="E467" s="219"/>
      <c r="F467" s="219"/>
      <c r="G467" s="219"/>
      <c r="H467" s="219"/>
      <c r="I467" s="219"/>
      <c r="J467" s="219"/>
      <c r="K467" s="219"/>
    </row>
    <row r="468" spans="1:11" ht="12.75">
      <c r="A468" s="218"/>
      <c r="B468" s="219"/>
      <c r="C468" s="219"/>
      <c r="D468" s="219"/>
      <c r="E468" s="219"/>
      <c r="F468" s="219"/>
      <c r="G468" s="219"/>
      <c r="H468" s="219"/>
      <c r="I468" s="219"/>
      <c r="J468" s="219"/>
      <c r="K468" s="219"/>
    </row>
    <row r="469" spans="1:11" ht="12.75">
      <c r="A469" s="218"/>
      <c r="B469" s="219"/>
      <c r="C469" s="219"/>
      <c r="D469" s="219"/>
      <c r="E469" s="219"/>
      <c r="F469" s="219"/>
      <c r="G469" s="219"/>
      <c r="H469" s="219"/>
      <c r="I469" s="219"/>
      <c r="J469" s="219"/>
      <c r="K469" s="219"/>
    </row>
    <row r="470" spans="1:11" ht="12.75">
      <c r="A470" s="218"/>
      <c r="B470" s="219"/>
      <c r="C470" s="219"/>
      <c r="D470" s="219"/>
      <c r="E470" s="219"/>
      <c r="F470" s="219"/>
      <c r="G470" s="219"/>
      <c r="H470" s="219"/>
      <c r="I470" s="219"/>
      <c r="J470" s="219"/>
      <c r="K470" s="219"/>
    </row>
    <row r="471" spans="1:11" ht="12.75">
      <c r="A471" s="218"/>
      <c r="B471" s="219"/>
      <c r="C471" s="219"/>
      <c r="D471" s="219"/>
      <c r="E471" s="219"/>
      <c r="F471" s="219"/>
      <c r="G471" s="219"/>
      <c r="H471" s="219"/>
      <c r="I471" s="219"/>
      <c r="J471" s="219"/>
      <c r="K471" s="219"/>
    </row>
    <row r="472" spans="1:11" ht="12.75">
      <c r="A472" s="218"/>
      <c r="B472" s="219"/>
      <c r="C472" s="219"/>
      <c r="D472" s="219"/>
      <c r="E472" s="219"/>
      <c r="F472" s="219"/>
      <c r="G472" s="219"/>
      <c r="H472" s="219"/>
      <c r="I472" s="219"/>
      <c r="J472" s="219"/>
      <c r="K472" s="219"/>
    </row>
    <row r="473" spans="1:11" ht="12.75">
      <c r="A473" s="218"/>
      <c r="B473" s="219"/>
      <c r="C473" s="219"/>
      <c r="D473" s="219"/>
      <c r="E473" s="219"/>
      <c r="F473" s="219"/>
      <c r="G473" s="219"/>
      <c r="H473" s="219"/>
      <c r="I473" s="219"/>
      <c r="J473" s="219"/>
      <c r="K473" s="219"/>
    </row>
    <row r="474" spans="1:11" ht="12.75">
      <c r="A474" s="218"/>
      <c r="B474" s="219"/>
      <c r="C474" s="219"/>
      <c r="D474" s="219"/>
      <c r="E474" s="219"/>
      <c r="F474" s="219"/>
      <c r="G474" s="219"/>
      <c r="H474" s="219"/>
      <c r="I474" s="219"/>
      <c r="J474" s="219"/>
      <c r="K474" s="219"/>
    </row>
    <row r="475" spans="1:11" ht="12.75">
      <c r="A475" s="218"/>
      <c r="B475" s="219"/>
      <c r="C475" s="219"/>
      <c r="D475" s="219"/>
      <c r="E475" s="219"/>
      <c r="F475" s="219"/>
      <c r="G475" s="219"/>
      <c r="H475" s="219"/>
      <c r="I475" s="219"/>
      <c r="J475" s="219"/>
      <c r="K475" s="219"/>
    </row>
    <row r="476" spans="1:11" ht="12.75">
      <c r="A476" s="218"/>
      <c r="B476" s="219"/>
      <c r="C476" s="219"/>
      <c r="D476" s="219"/>
      <c r="E476" s="219"/>
      <c r="F476" s="219"/>
      <c r="G476" s="219"/>
      <c r="H476" s="219"/>
      <c r="I476" s="219"/>
      <c r="J476" s="219"/>
      <c r="K476" s="219"/>
    </row>
    <row r="477" spans="1:11" ht="12.75">
      <c r="A477" s="218"/>
      <c r="B477" s="219"/>
      <c r="C477" s="219"/>
      <c r="D477" s="219"/>
      <c r="E477" s="219"/>
      <c r="F477" s="219"/>
      <c r="G477" s="219"/>
      <c r="H477" s="219"/>
      <c r="I477" s="219"/>
      <c r="J477" s="219"/>
      <c r="K477" s="219"/>
    </row>
    <row r="478" spans="1:11" ht="12.75">
      <c r="A478" s="218"/>
      <c r="B478" s="219"/>
      <c r="C478" s="219"/>
      <c r="D478" s="219"/>
      <c r="E478" s="219"/>
      <c r="F478" s="219"/>
      <c r="G478" s="219"/>
      <c r="H478" s="219"/>
      <c r="I478" s="219"/>
      <c r="J478" s="219"/>
      <c r="K478" s="219"/>
    </row>
    <row r="479" spans="1:11" ht="12.75">
      <c r="A479" s="218"/>
      <c r="B479" s="219"/>
      <c r="C479" s="219"/>
      <c r="D479" s="219"/>
      <c r="E479" s="219"/>
      <c r="F479" s="219"/>
      <c r="G479" s="219"/>
      <c r="H479" s="219"/>
      <c r="I479" s="219"/>
      <c r="J479" s="219"/>
      <c r="K479" s="219"/>
    </row>
    <row r="480" spans="1:11" ht="12.75">
      <c r="A480" s="218"/>
      <c r="B480" s="219"/>
      <c r="C480" s="219"/>
      <c r="D480" s="219"/>
      <c r="E480" s="219"/>
      <c r="F480" s="219"/>
      <c r="G480" s="219"/>
      <c r="H480" s="219"/>
      <c r="I480" s="219"/>
      <c r="J480" s="219"/>
      <c r="K480" s="219"/>
    </row>
    <row r="481" spans="1:11" ht="12.75">
      <c r="A481" s="218"/>
      <c r="B481" s="219"/>
      <c r="C481" s="219"/>
      <c r="D481" s="219"/>
      <c r="E481" s="219"/>
      <c r="F481" s="219"/>
      <c r="G481" s="219"/>
      <c r="H481" s="219"/>
      <c r="I481" s="219"/>
      <c r="J481" s="219"/>
      <c r="K481" s="219"/>
    </row>
    <row r="482" spans="1:11" ht="12.75">
      <c r="A482" s="218"/>
      <c r="B482" s="219"/>
      <c r="C482" s="219"/>
      <c r="D482" s="219"/>
      <c r="E482" s="219"/>
      <c r="F482" s="219"/>
      <c r="G482" s="219"/>
      <c r="H482" s="219"/>
      <c r="I482" s="219"/>
      <c r="J482" s="219"/>
      <c r="K482" s="219"/>
    </row>
    <row r="483" spans="1:11" ht="12.75">
      <c r="A483" s="218"/>
      <c r="B483" s="219"/>
      <c r="C483" s="219"/>
      <c r="D483" s="219"/>
      <c r="E483" s="219"/>
      <c r="F483" s="219"/>
      <c r="G483" s="219"/>
      <c r="H483" s="219"/>
      <c r="I483" s="219"/>
      <c r="J483" s="219"/>
      <c r="K483" s="219"/>
    </row>
    <row r="484" spans="1:11" ht="12.75">
      <c r="A484" s="218"/>
      <c r="B484" s="219"/>
      <c r="C484" s="219"/>
      <c r="D484" s="219"/>
      <c r="E484" s="219"/>
      <c r="F484" s="219"/>
      <c r="G484" s="219"/>
      <c r="H484" s="219"/>
      <c r="I484" s="219"/>
      <c r="J484" s="219"/>
      <c r="K484" s="219"/>
    </row>
    <row r="485" spans="1:11" ht="12.75">
      <c r="A485" s="218"/>
      <c r="B485" s="219"/>
      <c r="C485" s="219"/>
      <c r="D485" s="219"/>
      <c r="E485" s="219"/>
      <c r="F485" s="219"/>
      <c r="G485" s="219"/>
      <c r="H485" s="219"/>
      <c r="I485" s="219"/>
      <c r="J485" s="219"/>
      <c r="K485" s="219"/>
    </row>
    <row r="486" spans="1:11" ht="12.75">
      <c r="A486" s="218"/>
      <c r="B486" s="219"/>
      <c r="C486" s="219"/>
      <c r="D486" s="219"/>
      <c r="E486" s="219"/>
      <c r="F486" s="219"/>
      <c r="G486" s="219"/>
      <c r="H486" s="219"/>
      <c r="I486" s="219"/>
      <c r="J486" s="219"/>
      <c r="K486" s="219"/>
    </row>
    <row r="487" spans="1:11" ht="12.75">
      <c r="A487" s="218"/>
      <c r="B487" s="219"/>
      <c r="C487" s="219"/>
      <c r="D487" s="219"/>
      <c r="E487" s="219"/>
      <c r="F487" s="219"/>
      <c r="G487" s="219"/>
      <c r="H487" s="219"/>
      <c r="I487" s="219"/>
      <c r="J487" s="219"/>
      <c r="K487" s="219"/>
    </row>
    <row r="488" spans="1:11" ht="12.75">
      <c r="A488" s="218"/>
      <c r="B488" s="219"/>
      <c r="C488" s="219"/>
      <c r="D488" s="219"/>
      <c r="E488" s="219"/>
      <c r="F488" s="219"/>
      <c r="G488" s="219"/>
      <c r="H488" s="219"/>
      <c r="I488" s="219"/>
      <c r="J488" s="219"/>
      <c r="K488" s="219"/>
    </row>
    <row r="489" spans="1:11" ht="12.75">
      <c r="A489" s="218"/>
      <c r="B489" s="219"/>
      <c r="C489" s="219"/>
      <c r="D489" s="219"/>
      <c r="E489" s="219"/>
      <c r="F489" s="219"/>
      <c r="G489" s="219"/>
      <c r="H489" s="219"/>
      <c r="I489" s="219"/>
      <c r="J489" s="219"/>
      <c r="K489" s="219"/>
    </row>
    <row r="490" spans="1:11" ht="12.75">
      <c r="A490" s="218"/>
      <c r="B490" s="219"/>
      <c r="C490" s="219"/>
      <c r="D490" s="219"/>
      <c r="E490" s="219"/>
      <c r="F490" s="219"/>
      <c r="G490" s="219"/>
      <c r="H490" s="219"/>
      <c r="I490" s="219"/>
      <c r="J490" s="219"/>
      <c r="K490" s="219"/>
    </row>
    <row r="491" spans="1:11" ht="12.75">
      <c r="A491" s="218"/>
      <c r="B491" s="219"/>
      <c r="C491" s="219"/>
      <c r="D491" s="219"/>
      <c r="E491" s="219"/>
      <c r="F491" s="219"/>
      <c r="G491" s="219"/>
      <c r="H491" s="219"/>
      <c r="I491" s="219"/>
      <c r="J491" s="219"/>
      <c r="K491" s="219"/>
    </row>
    <row r="492" spans="1:11" ht="12.75">
      <c r="A492" s="218"/>
      <c r="B492" s="219"/>
      <c r="C492" s="219"/>
      <c r="D492" s="219"/>
      <c r="E492" s="219"/>
      <c r="F492" s="219"/>
      <c r="G492" s="219"/>
      <c r="H492" s="219"/>
      <c r="I492" s="219"/>
      <c r="J492" s="219"/>
      <c r="K492" s="219"/>
    </row>
    <row r="493" spans="1:11" ht="12.75">
      <c r="A493" s="218"/>
      <c r="B493" s="219"/>
      <c r="C493" s="219"/>
      <c r="D493" s="219"/>
      <c r="E493" s="219"/>
      <c r="F493" s="219"/>
      <c r="G493" s="219"/>
      <c r="H493" s="219"/>
      <c r="I493" s="219"/>
      <c r="J493" s="219"/>
      <c r="K493" s="219"/>
    </row>
    <row r="494" spans="1:11" ht="12.75">
      <c r="A494" s="218"/>
      <c r="B494" s="219"/>
      <c r="C494" s="219"/>
      <c r="D494" s="219"/>
      <c r="E494" s="219"/>
      <c r="F494" s="219"/>
      <c r="G494" s="219"/>
      <c r="H494" s="219"/>
      <c r="I494" s="219"/>
      <c r="J494" s="219"/>
      <c r="K494" s="219"/>
    </row>
    <row r="495" spans="1:11" ht="12.75">
      <c r="A495" s="218"/>
      <c r="B495" s="219"/>
      <c r="C495" s="219"/>
      <c r="D495" s="219"/>
      <c r="E495" s="219"/>
      <c r="F495" s="219"/>
      <c r="G495" s="219"/>
      <c r="H495" s="219"/>
      <c r="I495" s="219"/>
      <c r="J495" s="219"/>
      <c r="K495" s="219"/>
    </row>
    <row r="496" spans="1:11" ht="12.75">
      <c r="A496" s="218"/>
      <c r="B496" s="219"/>
      <c r="C496" s="219"/>
      <c r="D496" s="219"/>
      <c r="E496" s="219"/>
      <c r="F496" s="219"/>
      <c r="G496" s="219"/>
      <c r="H496" s="219"/>
      <c r="I496" s="219"/>
      <c r="J496" s="219"/>
      <c r="K496" s="219"/>
    </row>
    <row r="497" spans="1:11" ht="12.75">
      <c r="A497" s="218"/>
      <c r="B497" s="219"/>
      <c r="C497" s="219"/>
      <c r="D497" s="219"/>
      <c r="E497" s="219"/>
      <c r="F497" s="219"/>
      <c r="G497" s="219"/>
      <c r="H497" s="219"/>
      <c r="I497" s="219"/>
      <c r="J497" s="219"/>
      <c r="K497" s="219"/>
    </row>
    <row r="498" spans="1:11" ht="12.75">
      <c r="A498" s="218"/>
      <c r="B498" s="219"/>
      <c r="C498" s="219"/>
      <c r="D498" s="219"/>
      <c r="E498" s="219"/>
      <c r="F498" s="219"/>
      <c r="G498" s="219"/>
      <c r="H498" s="219"/>
      <c r="I498" s="219"/>
      <c r="J498" s="219"/>
      <c r="K498" s="219"/>
    </row>
    <row r="499" spans="1:11" ht="12.75">
      <c r="A499" s="218"/>
      <c r="B499" s="219"/>
      <c r="C499" s="219"/>
      <c r="D499" s="219"/>
      <c r="E499" s="219"/>
      <c r="F499" s="219"/>
      <c r="G499" s="219"/>
      <c r="H499" s="219"/>
      <c r="I499" s="219"/>
      <c r="J499" s="219"/>
      <c r="K499" s="219"/>
    </row>
    <row r="500" spans="1:11" ht="12.75">
      <c r="A500" s="218"/>
      <c r="B500" s="219"/>
      <c r="C500" s="219"/>
      <c r="D500" s="219"/>
      <c r="E500" s="219"/>
      <c r="F500" s="219"/>
      <c r="G500" s="219"/>
      <c r="H500" s="219"/>
      <c r="I500" s="219"/>
      <c r="J500" s="219"/>
      <c r="K500" s="219"/>
    </row>
    <row r="501" spans="1:11" ht="12.75">
      <c r="A501" s="218"/>
      <c r="B501" s="219"/>
      <c r="C501" s="219"/>
      <c r="D501" s="219"/>
      <c r="E501" s="219"/>
      <c r="F501" s="219"/>
      <c r="G501" s="219"/>
      <c r="H501" s="219"/>
      <c r="I501" s="219"/>
      <c r="J501" s="219"/>
      <c r="K501" s="219"/>
    </row>
    <row r="502" spans="1:11" ht="12.75">
      <c r="A502" s="218"/>
      <c r="B502" s="219"/>
      <c r="C502" s="219"/>
      <c r="D502" s="219"/>
      <c r="E502" s="219"/>
      <c r="F502" s="219"/>
      <c r="G502" s="219"/>
      <c r="H502" s="219"/>
      <c r="I502" s="219"/>
      <c r="J502" s="219"/>
      <c r="K502" s="219"/>
    </row>
    <row r="503" spans="1:11" ht="12.75">
      <c r="A503" s="218"/>
      <c r="B503" s="219"/>
      <c r="C503" s="219"/>
      <c r="D503" s="219"/>
      <c r="E503" s="219"/>
      <c r="F503" s="219"/>
      <c r="G503" s="219"/>
      <c r="H503" s="219"/>
      <c r="I503" s="219"/>
      <c r="J503" s="219"/>
      <c r="K503" s="219"/>
    </row>
    <row r="504" spans="1:11" ht="12.75">
      <c r="A504" s="218"/>
      <c r="B504" s="219"/>
      <c r="C504" s="219"/>
      <c r="D504" s="219"/>
      <c r="E504" s="219"/>
      <c r="F504" s="219"/>
      <c r="G504" s="219"/>
      <c r="H504" s="219"/>
      <c r="I504" s="219"/>
      <c r="J504" s="219"/>
      <c r="K504" s="219"/>
    </row>
    <row r="505" spans="1:11" ht="12.75">
      <c r="A505" s="218"/>
      <c r="B505" s="219"/>
      <c r="C505" s="219"/>
      <c r="D505" s="219"/>
      <c r="E505" s="219"/>
      <c r="F505" s="219"/>
      <c r="G505" s="219"/>
      <c r="H505" s="219"/>
      <c r="I505" s="219"/>
      <c r="J505" s="219"/>
      <c r="K505" s="219"/>
    </row>
    <row r="506" spans="1:11" ht="12.75">
      <c r="A506" s="218"/>
      <c r="B506" s="219"/>
      <c r="C506" s="219"/>
      <c r="D506" s="219"/>
      <c r="E506" s="219"/>
      <c r="F506" s="219"/>
      <c r="G506" s="219"/>
      <c r="H506" s="219"/>
      <c r="I506" s="219"/>
      <c r="J506" s="219"/>
      <c r="K506" s="219"/>
    </row>
    <row r="507" spans="1:11" ht="12.75">
      <c r="A507" s="218"/>
      <c r="B507" s="219"/>
      <c r="C507" s="219"/>
      <c r="D507" s="219"/>
      <c r="E507" s="219"/>
      <c r="F507" s="219"/>
      <c r="G507" s="219"/>
      <c r="H507" s="219"/>
      <c r="I507" s="219"/>
      <c r="J507" s="219"/>
      <c r="K507" s="219"/>
    </row>
    <row r="508" spans="1:11" ht="12.75">
      <c r="A508" s="218"/>
      <c r="B508" s="219"/>
      <c r="C508" s="219"/>
      <c r="D508" s="219"/>
      <c r="E508" s="219"/>
      <c r="F508" s="219"/>
      <c r="G508" s="219"/>
      <c r="H508" s="219"/>
      <c r="I508" s="219"/>
      <c r="J508" s="219"/>
      <c r="K508" s="219"/>
    </row>
    <row r="509" spans="1:11" ht="12.75">
      <c r="A509" s="218"/>
      <c r="B509" s="219"/>
      <c r="C509" s="219"/>
      <c r="D509" s="219"/>
      <c r="E509" s="219"/>
      <c r="F509" s="219"/>
      <c r="G509" s="219"/>
      <c r="H509" s="219"/>
      <c r="I509" s="219"/>
      <c r="J509" s="219"/>
      <c r="K509" s="219"/>
    </row>
    <row r="510" spans="1:11" ht="12.75">
      <c r="A510" s="218"/>
      <c r="B510" s="219"/>
      <c r="C510" s="219"/>
      <c r="D510" s="219"/>
      <c r="E510" s="219"/>
      <c r="F510" s="219"/>
      <c r="G510" s="219"/>
      <c r="H510" s="219"/>
      <c r="I510" s="219"/>
      <c r="J510" s="219"/>
      <c r="K510" s="219"/>
    </row>
    <row r="511" spans="1:11" ht="12.75">
      <c r="A511" s="218"/>
      <c r="B511" s="219"/>
      <c r="C511" s="219"/>
      <c r="D511" s="219"/>
      <c r="E511" s="219"/>
      <c r="F511" s="219"/>
      <c r="G511" s="219"/>
      <c r="H511" s="219"/>
      <c r="I511" s="219"/>
      <c r="J511" s="219"/>
      <c r="K511" s="219"/>
    </row>
    <row r="512" spans="1:11" ht="12.75">
      <c r="A512" s="218"/>
      <c r="B512" s="219"/>
      <c r="C512" s="219"/>
      <c r="D512" s="219"/>
      <c r="E512" s="219"/>
      <c r="F512" s="219"/>
      <c r="G512" s="219"/>
      <c r="H512" s="219"/>
      <c r="I512" s="219"/>
      <c r="J512" s="219"/>
      <c r="K512" s="219"/>
    </row>
    <row r="513" spans="1:11" ht="12.75">
      <c r="A513" s="218"/>
      <c r="B513" s="219"/>
      <c r="C513" s="219"/>
      <c r="D513" s="219"/>
      <c r="E513" s="219"/>
      <c r="F513" s="219"/>
      <c r="G513" s="219"/>
      <c r="H513" s="219"/>
      <c r="I513" s="219"/>
      <c r="J513" s="219"/>
      <c r="K513" s="219"/>
    </row>
    <row r="514" spans="1:11" ht="12.75">
      <c r="A514" s="218"/>
      <c r="B514" s="219"/>
      <c r="C514" s="219"/>
      <c r="D514" s="219"/>
      <c r="E514" s="219"/>
      <c r="F514" s="219"/>
      <c r="G514" s="219"/>
      <c r="H514" s="219"/>
      <c r="I514" s="219"/>
      <c r="J514" s="219"/>
      <c r="K514" s="219"/>
    </row>
    <row r="515" spans="1:11" ht="12.75">
      <c r="A515" s="218"/>
      <c r="B515" s="219"/>
      <c r="C515" s="219"/>
      <c r="D515" s="219"/>
      <c r="E515" s="219"/>
      <c r="F515" s="219"/>
      <c r="G515" s="219"/>
      <c r="H515" s="219"/>
      <c r="I515" s="219"/>
      <c r="J515" s="219"/>
      <c r="K515" s="219"/>
    </row>
    <row r="516" spans="1:11" ht="12.75">
      <c r="A516" s="218"/>
      <c r="B516" s="219"/>
      <c r="C516" s="219"/>
      <c r="D516" s="219"/>
      <c r="E516" s="219"/>
      <c r="F516" s="219"/>
      <c r="G516" s="219"/>
      <c r="H516" s="219"/>
      <c r="I516" s="219"/>
      <c r="J516" s="219"/>
      <c r="K516" s="219"/>
    </row>
    <row r="517" spans="1:11" ht="12.75">
      <c r="A517" s="218"/>
      <c r="B517" s="219"/>
      <c r="C517" s="219"/>
      <c r="D517" s="219"/>
      <c r="E517" s="219"/>
      <c r="F517" s="219"/>
      <c r="G517" s="219"/>
      <c r="H517" s="219"/>
      <c r="I517" s="219"/>
      <c r="J517" s="219"/>
      <c r="K517" s="219"/>
    </row>
    <row r="518" spans="1:11" ht="12.75">
      <c r="A518" s="218"/>
      <c r="B518" s="219"/>
      <c r="C518" s="219"/>
      <c r="D518" s="219"/>
      <c r="E518" s="219"/>
      <c r="F518" s="219"/>
      <c r="G518" s="219"/>
      <c r="H518" s="219"/>
      <c r="I518" s="219"/>
      <c r="J518" s="219"/>
      <c r="K518" s="219"/>
    </row>
    <row r="519" spans="1:11" ht="12.75">
      <c r="A519" s="218"/>
      <c r="B519" s="219"/>
      <c r="C519" s="219"/>
      <c r="D519" s="219"/>
      <c r="E519" s="219"/>
      <c r="F519" s="219"/>
      <c r="G519" s="219"/>
      <c r="H519" s="219"/>
      <c r="I519" s="219"/>
      <c r="J519" s="219"/>
      <c r="K519" s="219"/>
    </row>
    <row r="520" spans="1:11" ht="12.75">
      <c r="A520" s="218"/>
      <c r="B520" s="219"/>
      <c r="C520" s="219"/>
      <c r="D520" s="219"/>
      <c r="E520" s="219"/>
      <c r="F520" s="219"/>
      <c r="G520" s="219"/>
      <c r="H520" s="219"/>
      <c r="I520" s="219"/>
      <c r="J520" s="219"/>
      <c r="K520" s="219"/>
    </row>
    <row r="521" spans="1:11" ht="12.75">
      <c r="A521" s="218"/>
      <c r="B521" s="219"/>
      <c r="C521" s="219"/>
      <c r="D521" s="219"/>
      <c r="E521" s="219"/>
      <c r="F521" s="219"/>
      <c r="G521" s="219"/>
      <c r="H521" s="219"/>
      <c r="I521" s="219"/>
      <c r="J521" s="219"/>
      <c r="K521" s="219"/>
    </row>
    <row r="522" spans="1:11" ht="12.75">
      <c r="A522" s="218"/>
      <c r="B522" s="219"/>
      <c r="C522" s="219"/>
      <c r="D522" s="219"/>
      <c r="E522" s="219"/>
      <c r="F522" s="219"/>
      <c r="G522" s="219"/>
      <c r="H522" s="219"/>
      <c r="I522" s="219"/>
      <c r="J522" s="219"/>
      <c r="K522" s="219"/>
    </row>
    <row r="523" spans="1:11" ht="12.75">
      <c r="A523" s="218"/>
      <c r="B523" s="219"/>
      <c r="C523" s="219"/>
      <c r="D523" s="219"/>
      <c r="E523" s="219"/>
      <c r="F523" s="219"/>
      <c r="G523" s="219"/>
      <c r="H523" s="219"/>
      <c r="I523" s="219"/>
      <c r="J523" s="219"/>
      <c r="K523" s="219"/>
    </row>
    <row r="524" spans="1:11" ht="12.75">
      <c r="A524" s="218"/>
      <c r="B524" s="219"/>
      <c r="C524" s="219"/>
      <c r="D524" s="219"/>
      <c r="E524" s="219"/>
      <c r="F524" s="219"/>
      <c r="G524" s="219"/>
      <c r="H524" s="219"/>
      <c r="I524" s="219"/>
      <c r="J524" s="219"/>
      <c r="K524" s="219"/>
    </row>
    <row r="525" spans="1:11" ht="12.75">
      <c r="A525" s="218"/>
      <c r="B525" s="219"/>
      <c r="C525" s="219"/>
      <c r="D525" s="219"/>
      <c r="E525" s="219"/>
      <c r="F525" s="219"/>
      <c r="G525" s="219"/>
      <c r="H525" s="219"/>
      <c r="I525" s="219"/>
      <c r="J525" s="219"/>
      <c r="K525" s="219"/>
    </row>
    <row r="526" spans="1:11" ht="12.75">
      <c r="A526" s="218"/>
      <c r="B526" s="219"/>
      <c r="C526" s="219"/>
      <c r="D526" s="219"/>
      <c r="E526" s="219"/>
      <c r="F526" s="219"/>
      <c r="G526" s="219"/>
      <c r="H526" s="219"/>
      <c r="I526" s="219"/>
      <c r="J526" s="219"/>
      <c r="K526" s="219"/>
    </row>
    <row r="527" spans="1:11" ht="12.75">
      <c r="A527" s="218"/>
      <c r="B527" s="219"/>
      <c r="C527" s="219"/>
      <c r="D527" s="219"/>
      <c r="E527" s="219"/>
      <c r="F527" s="219"/>
      <c r="G527" s="219"/>
      <c r="H527" s="219"/>
      <c r="I527" s="219"/>
      <c r="J527" s="219"/>
      <c r="K527" s="219"/>
    </row>
    <row r="528" spans="1:11" ht="12.75">
      <c r="A528" s="218"/>
      <c r="B528" s="219"/>
      <c r="C528" s="219"/>
      <c r="D528" s="219"/>
      <c r="E528" s="219"/>
      <c r="F528" s="219"/>
      <c r="G528" s="219"/>
      <c r="H528" s="219"/>
      <c r="I528" s="219"/>
      <c r="J528" s="219"/>
      <c r="K528" s="219"/>
    </row>
    <row r="529" spans="1:11" ht="12.75">
      <c r="A529" s="218"/>
      <c r="B529" s="219"/>
      <c r="C529" s="219"/>
      <c r="D529" s="219"/>
      <c r="E529" s="219"/>
      <c r="F529" s="219"/>
      <c r="G529" s="219"/>
      <c r="H529" s="219"/>
      <c r="I529" s="219"/>
      <c r="J529" s="219"/>
      <c r="K529" s="219"/>
    </row>
    <row r="530" spans="1:11" ht="12.75">
      <c r="A530" s="218"/>
      <c r="B530" s="219"/>
      <c r="C530" s="219"/>
      <c r="D530" s="219"/>
      <c r="E530" s="219"/>
      <c r="F530" s="219"/>
      <c r="G530" s="219"/>
      <c r="H530" s="219"/>
      <c r="I530" s="219"/>
      <c r="J530" s="219"/>
      <c r="K530" s="219"/>
    </row>
    <row r="531" spans="1:11" ht="12.75">
      <c r="A531" s="218"/>
      <c r="B531" s="219"/>
      <c r="C531" s="219"/>
      <c r="D531" s="219"/>
      <c r="E531" s="219"/>
      <c r="F531" s="219"/>
      <c r="G531" s="219"/>
      <c r="H531" s="219"/>
      <c r="I531" s="219"/>
      <c r="J531" s="219"/>
      <c r="K531" s="219"/>
    </row>
    <row r="532" spans="1:11" ht="12.75">
      <c r="A532" s="218"/>
      <c r="B532" s="219"/>
      <c r="C532" s="219"/>
      <c r="D532" s="219"/>
      <c r="E532" s="219"/>
      <c r="F532" s="219"/>
      <c r="G532" s="219"/>
      <c r="H532" s="219"/>
      <c r="I532" s="219"/>
      <c r="J532" s="219"/>
      <c r="K532" s="219"/>
    </row>
    <row r="533" spans="1:11" ht="12.75">
      <c r="A533" s="218"/>
      <c r="B533" s="219"/>
      <c r="C533" s="219"/>
      <c r="D533" s="219"/>
      <c r="E533" s="219"/>
      <c r="F533" s="219"/>
      <c r="G533" s="219"/>
      <c r="H533" s="219"/>
      <c r="I533" s="219"/>
      <c r="J533" s="219"/>
      <c r="K533" s="219"/>
    </row>
    <row r="534" spans="1:11" ht="12.75">
      <c r="A534" s="218"/>
      <c r="B534" s="219"/>
      <c r="C534" s="219"/>
      <c r="D534" s="219"/>
      <c r="E534" s="219"/>
      <c r="F534" s="219"/>
      <c r="G534" s="219"/>
      <c r="H534" s="219"/>
      <c r="I534" s="219"/>
      <c r="J534" s="219"/>
      <c r="K534" s="219"/>
    </row>
    <row r="535" spans="1:11" ht="12.75">
      <c r="A535" s="218"/>
      <c r="B535" s="219"/>
      <c r="C535" s="219"/>
      <c r="D535" s="219"/>
      <c r="E535" s="219"/>
      <c r="F535" s="219"/>
      <c r="G535" s="219"/>
      <c r="H535" s="219"/>
      <c r="I535" s="219"/>
      <c r="J535" s="219"/>
      <c r="K535" s="219"/>
    </row>
    <row r="536" spans="1:11" ht="12.75">
      <c r="A536" s="218"/>
      <c r="B536" s="219"/>
      <c r="C536" s="219"/>
      <c r="D536" s="219"/>
      <c r="E536" s="219"/>
      <c r="F536" s="219"/>
      <c r="G536" s="219"/>
      <c r="H536" s="219"/>
      <c r="I536" s="219"/>
      <c r="J536" s="219"/>
      <c r="K536" s="219"/>
    </row>
    <row r="537" spans="1:11" ht="12.75">
      <c r="A537" s="218"/>
      <c r="B537" s="219"/>
      <c r="C537" s="219"/>
      <c r="D537" s="219"/>
      <c r="E537" s="219"/>
      <c r="F537" s="219"/>
      <c r="G537" s="219"/>
      <c r="H537" s="219"/>
      <c r="I537" s="219"/>
      <c r="J537" s="219"/>
      <c r="K537" s="219"/>
    </row>
    <row r="538" spans="1:11" ht="12.75">
      <c r="A538" s="218"/>
      <c r="B538" s="219"/>
      <c r="C538" s="219"/>
      <c r="D538" s="219"/>
      <c r="E538" s="219"/>
      <c r="F538" s="219"/>
      <c r="G538" s="219"/>
      <c r="H538" s="219"/>
      <c r="I538" s="219"/>
      <c r="J538" s="219"/>
      <c r="K538" s="219"/>
    </row>
    <row r="539" spans="1:11" ht="12.75">
      <c r="A539" s="218"/>
      <c r="B539" s="219"/>
      <c r="C539" s="219"/>
      <c r="D539" s="219"/>
      <c r="E539" s="219"/>
      <c r="F539" s="219"/>
      <c r="G539" s="219"/>
      <c r="H539" s="219"/>
      <c r="I539" s="219"/>
      <c r="J539" s="219"/>
      <c r="K539" s="219"/>
    </row>
    <row r="540" spans="1:11" ht="12.75">
      <c r="A540" s="218"/>
      <c r="B540" s="219"/>
      <c r="C540" s="219"/>
      <c r="D540" s="219"/>
      <c r="E540" s="219"/>
      <c r="F540" s="219"/>
      <c r="G540" s="219"/>
      <c r="H540" s="219"/>
      <c r="I540" s="219"/>
      <c r="J540" s="219"/>
      <c r="K540" s="219"/>
    </row>
    <row r="541" spans="1:11" ht="12.75">
      <c r="A541" s="218"/>
      <c r="B541" s="219"/>
      <c r="C541" s="219"/>
      <c r="D541" s="219"/>
      <c r="E541" s="219"/>
      <c r="F541" s="219"/>
      <c r="G541" s="219"/>
      <c r="H541" s="219"/>
      <c r="I541" s="219"/>
      <c r="J541" s="219"/>
      <c r="K541" s="219"/>
    </row>
    <row r="542" spans="1:11" ht="12.75">
      <c r="A542" s="218"/>
      <c r="B542" s="219"/>
      <c r="C542" s="219"/>
      <c r="D542" s="219"/>
      <c r="E542" s="219"/>
      <c r="F542" s="219"/>
      <c r="G542" s="219"/>
      <c r="H542" s="219"/>
      <c r="I542" s="219"/>
      <c r="J542" s="219"/>
      <c r="K542" s="219"/>
    </row>
    <row r="543" spans="1:11" ht="12.75">
      <c r="A543" s="218"/>
      <c r="B543" s="219"/>
      <c r="C543" s="219"/>
      <c r="D543" s="219"/>
      <c r="E543" s="219"/>
      <c r="F543" s="219"/>
      <c r="G543" s="219"/>
      <c r="H543" s="219"/>
      <c r="I543" s="219"/>
      <c r="J543" s="219"/>
      <c r="K543" s="219"/>
    </row>
    <row r="544" spans="1:11" ht="12.75">
      <c r="A544" s="218"/>
      <c r="B544" s="219"/>
      <c r="C544" s="219"/>
      <c r="D544" s="219"/>
      <c r="E544" s="219"/>
      <c r="F544" s="219"/>
      <c r="G544" s="219"/>
      <c r="H544" s="219"/>
      <c r="I544" s="219"/>
      <c r="J544" s="219"/>
      <c r="K544" s="219"/>
    </row>
    <row r="545" spans="1:11" ht="12.75">
      <c r="A545" s="218"/>
      <c r="B545" s="219"/>
      <c r="C545" s="219"/>
      <c r="D545" s="219"/>
      <c r="E545" s="219"/>
      <c r="F545" s="219"/>
      <c r="G545" s="219"/>
      <c r="H545" s="219"/>
      <c r="I545" s="219"/>
      <c r="J545" s="219"/>
      <c r="K545" s="219"/>
    </row>
    <row r="546" spans="1:11" ht="12.75">
      <c r="A546" s="218"/>
      <c r="B546" s="219"/>
      <c r="C546" s="219"/>
      <c r="D546" s="219"/>
      <c r="E546" s="219"/>
      <c r="F546" s="219"/>
      <c r="G546" s="219"/>
      <c r="H546" s="219"/>
      <c r="I546" s="219"/>
      <c r="J546" s="219"/>
      <c r="K546" s="219"/>
    </row>
    <row r="547" spans="1:11" ht="12.75">
      <c r="A547" s="218"/>
      <c r="B547" s="219"/>
      <c r="C547" s="219"/>
      <c r="D547" s="219"/>
      <c r="E547" s="219"/>
      <c r="F547" s="219"/>
      <c r="G547" s="219"/>
      <c r="H547" s="219"/>
      <c r="I547" s="219"/>
      <c r="J547" s="219"/>
      <c r="K547" s="219"/>
    </row>
    <row r="548" spans="1:11" ht="12.75">
      <c r="A548" s="218"/>
      <c r="B548" s="219"/>
      <c r="C548" s="219"/>
      <c r="D548" s="219"/>
      <c r="E548" s="219"/>
      <c r="F548" s="219"/>
      <c r="G548" s="219"/>
      <c r="H548" s="219"/>
      <c r="I548" s="219"/>
      <c r="J548" s="219"/>
      <c r="K548" s="219"/>
    </row>
    <row r="549" spans="1:11" ht="12.75">
      <c r="A549" s="218"/>
      <c r="B549" s="219"/>
      <c r="C549" s="219"/>
      <c r="D549" s="219"/>
      <c r="E549" s="219"/>
      <c r="F549" s="219"/>
      <c r="G549" s="219"/>
      <c r="H549" s="219"/>
      <c r="I549" s="219"/>
      <c r="J549" s="219"/>
      <c r="K549" s="219"/>
    </row>
    <row r="550" spans="1:11" ht="12.75">
      <c r="A550" s="218"/>
      <c r="B550" s="219"/>
      <c r="C550" s="219"/>
      <c r="D550" s="219"/>
      <c r="E550" s="219"/>
      <c r="F550" s="219"/>
      <c r="G550" s="219"/>
      <c r="H550" s="219"/>
      <c r="I550" s="219"/>
      <c r="J550" s="219"/>
      <c r="K550" s="219"/>
    </row>
    <row r="551" spans="1:11" ht="12.75">
      <c r="A551" s="218"/>
      <c r="B551" s="219"/>
      <c r="C551" s="219"/>
      <c r="D551" s="219"/>
      <c r="E551" s="219"/>
      <c r="F551" s="219"/>
      <c r="G551" s="219"/>
      <c r="H551" s="219"/>
      <c r="I551" s="219"/>
      <c r="J551" s="219"/>
      <c r="K551" s="219"/>
    </row>
    <row r="552" spans="1:11" ht="12.75">
      <c r="A552" s="218"/>
      <c r="B552" s="219"/>
      <c r="C552" s="219"/>
      <c r="D552" s="219"/>
      <c r="E552" s="219"/>
      <c r="F552" s="219"/>
      <c r="G552" s="219"/>
      <c r="H552" s="219"/>
      <c r="I552" s="219"/>
      <c r="J552" s="219"/>
      <c r="K552" s="219"/>
    </row>
    <row r="553" spans="1:11" ht="12.75">
      <c r="A553" s="218"/>
      <c r="B553" s="219"/>
      <c r="C553" s="219"/>
      <c r="D553" s="219"/>
      <c r="E553" s="219"/>
      <c r="F553" s="219"/>
      <c r="G553" s="219"/>
      <c r="H553" s="219"/>
      <c r="I553" s="219"/>
      <c r="J553" s="219"/>
      <c r="K553" s="219"/>
    </row>
    <row r="554" spans="1:11" ht="12.75">
      <c r="A554" s="218"/>
      <c r="B554" s="219"/>
      <c r="C554" s="219"/>
      <c r="D554" s="219"/>
      <c r="E554" s="219"/>
      <c r="F554" s="219"/>
      <c r="G554" s="219"/>
      <c r="H554" s="219"/>
      <c r="I554" s="219"/>
      <c r="J554" s="219"/>
      <c r="K554" s="219"/>
    </row>
    <row r="555" spans="1:11" ht="12.75">
      <c r="A555" s="218"/>
      <c r="B555" s="219"/>
      <c r="C555" s="219"/>
      <c r="D555" s="219"/>
      <c r="E555" s="219"/>
      <c r="F555" s="219"/>
      <c r="G555" s="219"/>
      <c r="H555" s="219"/>
      <c r="I555" s="219"/>
      <c r="J555" s="219"/>
      <c r="K555" s="219"/>
    </row>
    <row r="556" spans="1:11" ht="12.75">
      <c r="A556" s="218"/>
      <c r="B556" s="219"/>
      <c r="C556" s="219"/>
      <c r="D556" s="219"/>
      <c r="E556" s="219"/>
      <c r="F556" s="219"/>
      <c r="G556" s="219"/>
      <c r="H556" s="219"/>
      <c r="I556" s="219"/>
      <c r="J556" s="219"/>
      <c r="K556" s="219"/>
    </row>
    <row r="557" spans="1:11" ht="12.75">
      <c r="A557" s="218"/>
      <c r="B557" s="219"/>
      <c r="C557" s="219"/>
      <c r="D557" s="219"/>
      <c r="E557" s="219"/>
      <c r="F557" s="219"/>
      <c r="G557" s="219"/>
      <c r="H557" s="219"/>
      <c r="I557" s="219"/>
      <c r="J557" s="219"/>
      <c r="K557" s="219"/>
    </row>
    <row r="558" spans="1:11" ht="12.75">
      <c r="A558" s="218"/>
      <c r="B558" s="219"/>
      <c r="C558" s="219"/>
      <c r="D558" s="219"/>
      <c r="E558" s="219"/>
      <c r="F558" s="219"/>
      <c r="G558" s="219"/>
      <c r="H558" s="219"/>
      <c r="I558" s="219"/>
      <c r="J558" s="219"/>
      <c r="K558" s="219"/>
    </row>
    <row r="559" spans="1:11" ht="12.75">
      <c r="A559" s="218"/>
      <c r="B559" s="219"/>
      <c r="C559" s="219"/>
      <c r="D559" s="219"/>
      <c r="E559" s="219"/>
      <c r="F559" s="219"/>
      <c r="G559" s="219"/>
      <c r="H559" s="219"/>
      <c r="I559" s="219"/>
      <c r="J559" s="219"/>
      <c r="K559" s="219"/>
    </row>
    <row r="560" spans="1:11" ht="12.75">
      <c r="A560" s="218"/>
      <c r="B560" s="219"/>
      <c r="C560" s="219"/>
      <c r="D560" s="219"/>
      <c r="E560" s="219"/>
      <c r="F560" s="219"/>
      <c r="G560" s="219"/>
      <c r="H560" s="219"/>
      <c r="I560" s="219"/>
      <c r="J560" s="219"/>
      <c r="K560" s="219"/>
    </row>
    <row r="561" spans="1:11" ht="12.75">
      <c r="A561" s="218"/>
      <c r="B561" s="219"/>
      <c r="C561" s="219"/>
      <c r="D561" s="219"/>
      <c r="E561" s="219"/>
      <c r="F561" s="219"/>
      <c r="G561" s="219"/>
      <c r="H561" s="219"/>
      <c r="I561" s="219"/>
      <c r="J561" s="219"/>
      <c r="K561" s="219"/>
    </row>
    <row r="562" spans="1:11" ht="12.75">
      <c r="A562" s="218"/>
      <c r="B562" s="219"/>
      <c r="C562" s="219"/>
      <c r="D562" s="219"/>
      <c r="E562" s="219"/>
      <c r="F562" s="219"/>
      <c r="G562" s="219"/>
      <c r="H562" s="219"/>
      <c r="I562" s="219"/>
      <c r="J562" s="219"/>
      <c r="K562" s="219"/>
    </row>
    <row r="563" spans="1:11" ht="12.75">
      <c r="A563" s="218"/>
      <c r="B563" s="219"/>
      <c r="C563" s="219"/>
      <c r="D563" s="219"/>
      <c r="E563" s="219"/>
      <c r="F563" s="219"/>
      <c r="G563" s="219"/>
      <c r="H563" s="219"/>
      <c r="I563" s="219"/>
      <c r="J563" s="219"/>
      <c r="K563" s="219"/>
    </row>
    <row r="564" spans="1:11" ht="12.75">
      <c r="A564" s="218"/>
      <c r="B564" s="219"/>
      <c r="C564" s="219"/>
      <c r="D564" s="219"/>
      <c r="E564" s="219"/>
      <c r="F564" s="219"/>
      <c r="G564" s="219"/>
      <c r="H564" s="219"/>
      <c r="I564" s="219"/>
      <c r="J564" s="219"/>
      <c r="K564" s="219"/>
    </row>
    <row r="565" spans="1:11" ht="12.75">
      <c r="A565" s="218"/>
      <c r="B565" s="219"/>
      <c r="C565" s="219"/>
      <c r="D565" s="219"/>
      <c r="E565" s="219"/>
      <c r="F565" s="219"/>
      <c r="G565" s="219"/>
      <c r="H565" s="219"/>
      <c r="I565" s="219"/>
      <c r="J565" s="219"/>
      <c r="K565" s="219"/>
    </row>
    <row r="566" spans="1:11" ht="12.75">
      <c r="A566" s="218"/>
      <c r="B566" s="219"/>
      <c r="C566" s="219"/>
      <c r="D566" s="219"/>
      <c r="E566" s="219"/>
      <c r="F566" s="219"/>
      <c r="G566" s="219"/>
      <c r="H566" s="219"/>
      <c r="I566" s="219"/>
      <c r="J566" s="219"/>
      <c r="K566" s="219"/>
    </row>
    <row r="567" spans="1:11" ht="12.75">
      <c r="A567" s="218"/>
      <c r="B567" s="219"/>
      <c r="C567" s="219"/>
      <c r="D567" s="219"/>
      <c r="E567" s="219"/>
      <c r="F567" s="219"/>
      <c r="G567" s="219"/>
      <c r="H567" s="219"/>
      <c r="I567" s="219"/>
      <c r="J567" s="219"/>
      <c r="K567" s="219"/>
    </row>
    <row r="568" spans="1:11" ht="12.75">
      <c r="A568" s="218"/>
      <c r="B568" s="219"/>
      <c r="C568" s="219"/>
      <c r="D568" s="219"/>
      <c r="E568" s="219"/>
      <c r="F568" s="219"/>
      <c r="G568" s="219"/>
      <c r="H568" s="219"/>
      <c r="I568" s="219"/>
      <c r="J568" s="219"/>
      <c r="K568" s="219"/>
    </row>
    <row r="569" spans="1:11" ht="12.75">
      <c r="A569" s="218"/>
      <c r="B569" s="219"/>
      <c r="C569" s="219"/>
      <c r="D569" s="219"/>
      <c r="E569" s="219"/>
      <c r="F569" s="219"/>
      <c r="G569" s="219"/>
      <c r="H569" s="219"/>
      <c r="I569" s="219"/>
      <c r="J569" s="219"/>
      <c r="K569" s="219"/>
    </row>
    <row r="570" spans="1:11" ht="12.75">
      <c r="A570" s="218"/>
      <c r="B570" s="219"/>
      <c r="C570" s="219"/>
      <c r="D570" s="219"/>
      <c r="E570" s="219"/>
      <c r="F570" s="219"/>
      <c r="G570" s="219"/>
      <c r="H570" s="219"/>
      <c r="I570" s="219"/>
      <c r="J570" s="219"/>
      <c r="K570" s="219"/>
    </row>
    <row r="571" spans="1:11" ht="12.75">
      <c r="A571" s="218"/>
      <c r="B571" s="219"/>
      <c r="C571" s="219"/>
      <c r="D571" s="219"/>
      <c r="E571" s="219"/>
      <c r="F571" s="219"/>
      <c r="G571" s="219"/>
      <c r="H571" s="219"/>
      <c r="I571" s="219"/>
      <c r="J571" s="219"/>
      <c r="K571" s="219"/>
    </row>
    <row r="572" spans="1:11" ht="12.75">
      <c r="A572" s="218"/>
      <c r="B572" s="219"/>
      <c r="C572" s="219"/>
      <c r="D572" s="219"/>
      <c r="E572" s="219"/>
      <c r="F572" s="219"/>
      <c r="G572" s="219"/>
      <c r="H572" s="219"/>
      <c r="I572" s="219"/>
      <c r="J572" s="219"/>
      <c r="K572" s="219"/>
    </row>
    <row r="573" spans="1:11" ht="12.75">
      <c r="A573" s="218"/>
      <c r="B573" s="219"/>
      <c r="C573" s="219"/>
      <c r="D573" s="219"/>
      <c r="E573" s="219"/>
      <c r="F573" s="219"/>
      <c r="G573" s="219"/>
      <c r="H573" s="219"/>
      <c r="I573" s="219"/>
      <c r="J573" s="219"/>
      <c r="K573" s="219"/>
    </row>
    <row r="574" spans="1:11" ht="12.75">
      <c r="A574" s="218"/>
      <c r="B574" s="219"/>
      <c r="C574" s="219"/>
      <c r="D574" s="219"/>
      <c r="E574" s="219"/>
      <c r="F574" s="219"/>
      <c r="G574" s="219"/>
      <c r="H574" s="219"/>
      <c r="I574" s="219"/>
      <c r="J574" s="219"/>
      <c r="K574" s="219"/>
    </row>
    <row r="575" spans="1:11" ht="12.75">
      <c r="A575" s="218"/>
      <c r="B575" s="219"/>
      <c r="C575" s="219"/>
      <c r="D575" s="219"/>
      <c r="E575" s="219"/>
      <c r="F575" s="219"/>
      <c r="G575" s="219"/>
      <c r="H575" s="219"/>
      <c r="I575" s="219"/>
      <c r="J575" s="219"/>
      <c r="K575" s="219"/>
    </row>
    <row r="576" spans="1:11" ht="12.75">
      <c r="A576" s="218"/>
      <c r="B576" s="219"/>
      <c r="C576" s="219"/>
      <c r="D576" s="219"/>
      <c r="E576" s="219"/>
      <c r="F576" s="219"/>
      <c r="G576" s="219"/>
      <c r="H576" s="219"/>
      <c r="I576" s="219"/>
      <c r="J576" s="219"/>
      <c r="K576" s="219"/>
    </row>
    <row r="577" spans="1:11" ht="12.75">
      <c r="A577" s="218"/>
      <c r="B577" s="219"/>
      <c r="C577" s="219"/>
      <c r="D577" s="219"/>
      <c r="E577" s="219"/>
      <c r="F577" s="219"/>
      <c r="G577" s="219"/>
      <c r="H577" s="219"/>
      <c r="I577" s="219"/>
      <c r="J577" s="219"/>
      <c r="K577" s="219"/>
    </row>
    <row r="578" spans="1:11" ht="12.75">
      <c r="A578" s="218"/>
      <c r="B578" s="219"/>
      <c r="C578" s="219"/>
      <c r="D578" s="219"/>
      <c r="E578" s="219"/>
      <c r="F578" s="219"/>
      <c r="G578" s="219"/>
      <c r="H578" s="219"/>
      <c r="I578" s="219"/>
      <c r="J578" s="219"/>
      <c r="K578" s="219"/>
    </row>
    <row r="579" spans="1:11" ht="12.75">
      <c r="A579" s="218"/>
      <c r="B579" s="219"/>
      <c r="C579" s="219"/>
      <c r="D579" s="219"/>
      <c r="E579" s="219"/>
      <c r="F579" s="219"/>
      <c r="G579" s="219"/>
      <c r="H579" s="219"/>
      <c r="I579" s="219"/>
      <c r="J579" s="219"/>
      <c r="K579" s="219"/>
    </row>
    <row r="580" spans="1:11" ht="12.75">
      <c r="A580" s="218"/>
      <c r="B580" s="219"/>
      <c r="C580" s="219"/>
      <c r="D580" s="219"/>
      <c r="E580" s="219"/>
      <c r="F580" s="219"/>
      <c r="G580" s="219"/>
      <c r="H580" s="219"/>
      <c r="I580" s="219"/>
      <c r="J580" s="219"/>
      <c r="K580" s="219"/>
    </row>
    <row r="581" spans="1:11" ht="12.75">
      <c r="A581" s="218"/>
      <c r="B581" s="219"/>
      <c r="C581" s="219"/>
      <c r="D581" s="219"/>
      <c r="E581" s="219"/>
      <c r="F581" s="219"/>
      <c r="G581" s="219"/>
      <c r="H581" s="219"/>
      <c r="I581" s="219"/>
      <c r="J581" s="219"/>
      <c r="K581" s="219"/>
    </row>
    <row r="582" spans="1:11" ht="12.75">
      <c r="A582" s="218"/>
      <c r="B582" s="219"/>
      <c r="C582" s="219"/>
      <c r="D582" s="219"/>
      <c r="E582" s="219"/>
      <c r="F582" s="219"/>
      <c r="G582" s="219"/>
      <c r="H582" s="219"/>
      <c r="I582" s="219"/>
      <c r="J582" s="219"/>
      <c r="K582" s="219"/>
    </row>
    <row r="583" spans="1:11" ht="12.75">
      <c r="A583" s="218"/>
      <c r="B583" s="219"/>
      <c r="C583" s="219"/>
      <c r="D583" s="219"/>
      <c r="E583" s="219"/>
      <c r="F583" s="219"/>
      <c r="G583" s="219"/>
      <c r="H583" s="219"/>
      <c r="I583" s="219"/>
      <c r="J583" s="219"/>
      <c r="K583" s="219"/>
    </row>
    <row r="584" spans="1:11" ht="12.75">
      <c r="A584" s="218"/>
      <c r="B584" s="219"/>
      <c r="C584" s="219"/>
      <c r="D584" s="219"/>
      <c r="E584" s="219"/>
      <c r="F584" s="219"/>
      <c r="G584" s="219"/>
      <c r="H584" s="219"/>
      <c r="I584" s="219"/>
      <c r="J584" s="219"/>
      <c r="K584" s="219"/>
    </row>
    <row r="585" spans="1:11" ht="12.75">
      <c r="A585" s="218"/>
      <c r="B585" s="219"/>
      <c r="C585" s="219"/>
      <c r="D585" s="219"/>
      <c r="E585" s="219"/>
      <c r="F585" s="219"/>
      <c r="G585" s="219"/>
      <c r="H585" s="219"/>
      <c r="I585" s="219"/>
      <c r="J585" s="219"/>
      <c r="K585" s="219"/>
    </row>
    <row r="586" spans="1:11" ht="12.75">
      <c r="A586" s="218"/>
      <c r="B586" s="219"/>
      <c r="C586" s="219"/>
      <c r="D586" s="219"/>
      <c r="E586" s="219"/>
      <c r="F586" s="219"/>
      <c r="G586" s="219"/>
      <c r="H586" s="219"/>
      <c r="I586" s="219"/>
      <c r="J586" s="219"/>
      <c r="K586" s="219"/>
    </row>
    <row r="587" spans="1:11" ht="12.75">
      <c r="A587" s="218"/>
      <c r="B587" s="219"/>
      <c r="C587" s="219"/>
      <c r="D587" s="219"/>
      <c r="E587" s="219"/>
      <c r="F587" s="219"/>
      <c r="G587" s="219"/>
      <c r="H587" s="219"/>
      <c r="I587" s="219"/>
      <c r="J587" s="219"/>
      <c r="K587" s="219"/>
    </row>
    <row r="588" spans="1:11" ht="12.75">
      <c r="A588" s="218"/>
      <c r="B588" s="219"/>
      <c r="C588" s="219"/>
      <c r="D588" s="219"/>
      <c r="E588" s="219"/>
      <c r="F588" s="219"/>
      <c r="G588" s="219"/>
      <c r="H588" s="219"/>
      <c r="I588" s="219"/>
      <c r="J588" s="219"/>
      <c r="K588" s="219"/>
    </row>
    <row r="589" spans="1:11" ht="12.75">
      <c r="A589" s="218"/>
      <c r="B589" s="219"/>
      <c r="C589" s="219"/>
      <c r="D589" s="219"/>
      <c r="E589" s="219"/>
      <c r="F589" s="219"/>
      <c r="G589" s="219"/>
      <c r="H589" s="219"/>
      <c r="I589" s="219"/>
      <c r="J589" s="219"/>
      <c r="K589" s="219"/>
    </row>
    <row r="590" spans="1:11" ht="12.75">
      <c r="A590" s="218"/>
      <c r="B590" s="219"/>
      <c r="C590" s="219"/>
      <c r="D590" s="219"/>
      <c r="E590" s="219"/>
      <c r="F590" s="219"/>
      <c r="G590" s="219"/>
      <c r="H590" s="219"/>
      <c r="I590" s="219"/>
      <c r="J590" s="219"/>
      <c r="K590" s="219"/>
    </row>
    <row r="591" spans="1:11" ht="12.75">
      <c r="A591" s="218"/>
      <c r="B591" s="219"/>
      <c r="C591" s="219"/>
      <c r="D591" s="219"/>
      <c r="E591" s="219"/>
      <c r="F591" s="219"/>
      <c r="G591" s="219"/>
      <c r="H591" s="219"/>
      <c r="I591" s="219"/>
      <c r="J591" s="219"/>
      <c r="K591" s="219"/>
    </row>
    <row r="592" spans="1:11" ht="12.75">
      <c r="A592" s="218"/>
      <c r="B592" s="219"/>
      <c r="C592" s="219"/>
      <c r="D592" s="219"/>
      <c r="E592" s="219"/>
      <c r="F592" s="219"/>
      <c r="G592" s="219"/>
      <c r="H592" s="219"/>
      <c r="I592" s="219"/>
      <c r="J592" s="219"/>
      <c r="K592" s="219"/>
    </row>
    <row r="593" spans="1:11" ht="12.75">
      <c r="A593" s="218"/>
      <c r="B593" s="219"/>
      <c r="C593" s="219"/>
      <c r="D593" s="219"/>
      <c r="E593" s="219"/>
      <c r="F593" s="219"/>
      <c r="G593" s="219"/>
      <c r="H593" s="219"/>
      <c r="I593" s="219"/>
      <c r="J593" s="219"/>
      <c r="K593" s="219"/>
    </row>
    <row r="594" spans="1:11" ht="12.75">
      <c r="A594" s="218"/>
      <c r="B594" s="219"/>
      <c r="C594" s="219"/>
      <c r="D594" s="219"/>
      <c r="E594" s="219"/>
      <c r="F594" s="219"/>
      <c r="G594" s="219"/>
      <c r="H594" s="219"/>
      <c r="I594" s="219"/>
      <c r="J594" s="219"/>
      <c r="K594" s="219"/>
    </row>
    <row r="595" spans="1:11" ht="12.75">
      <c r="A595" s="218"/>
      <c r="B595" s="219"/>
      <c r="C595" s="219"/>
      <c r="D595" s="219"/>
      <c r="E595" s="219"/>
      <c r="F595" s="219"/>
      <c r="G595" s="219"/>
      <c r="H595" s="219"/>
      <c r="I595" s="219"/>
      <c r="J595" s="219"/>
      <c r="K595" s="219"/>
    </row>
    <row r="596" spans="1:11" ht="12.75">
      <c r="A596" s="218"/>
      <c r="B596" s="219"/>
      <c r="C596" s="219"/>
      <c r="D596" s="219"/>
      <c r="E596" s="219"/>
      <c r="F596" s="219"/>
      <c r="G596" s="219"/>
      <c r="H596" s="219"/>
      <c r="I596" s="219"/>
      <c r="J596" s="219"/>
      <c r="K596" s="219"/>
    </row>
    <row r="597" spans="1:11" ht="12.75">
      <c r="A597" s="218"/>
      <c r="B597" s="219"/>
      <c r="C597" s="219"/>
      <c r="D597" s="219"/>
      <c r="E597" s="219"/>
      <c r="F597" s="219"/>
      <c r="G597" s="219"/>
      <c r="H597" s="219"/>
      <c r="I597" s="219"/>
      <c r="J597" s="219"/>
      <c r="K597" s="219"/>
    </row>
    <row r="598" spans="1:11" ht="12.75">
      <c r="A598" s="218"/>
      <c r="B598" s="219"/>
      <c r="C598" s="219"/>
      <c r="D598" s="219"/>
      <c r="E598" s="219"/>
      <c r="F598" s="219"/>
      <c r="G598" s="219"/>
      <c r="H598" s="219"/>
      <c r="I598" s="219"/>
      <c r="J598" s="219"/>
      <c r="K598" s="219"/>
    </row>
    <row r="599" spans="1:11" ht="12.75">
      <c r="A599" s="218"/>
      <c r="B599" s="219"/>
      <c r="C599" s="219"/>
      <c r="D599" s="219"/>
      <c r="E599" s="219"/>
      <c r="F599" s="219"/>
      <c r="G599" s="219"/>
      <c r="H599" s="219"/>
      <c r="I599" s="219"/>
      <c r="J599" s="219"/>
      <c r="K599" s="219"/>
    </row>
    <row r="600" spans="1:11" ht="12.75">
      <c r="A600" s="218"/>
      <c r="B600" s="219"/>
      <c r="C600" s="219"/>
      <c r="D600" s="219"/>
      <c r="E600" s="219"/>
      <c r="F600" s="219"/>
      <c r="G600" s="219"/>
      <c r="H600" s="219"/>
      <c r="I600" s="219"/>
      <c r="J600" s="219"/>
      <c r="K600" s="219"/>
    </row>
    <row r="601" spans="1:11" ht="12.75">
      <c r="A601" s="218"/>
      <c r="B601" s="219"/>
      <c r="C601" s="219"/>
      <c r="D601" s="219"/>
      <c r="E601" s="219"/>
      <c r="F601" s="219"/>
      <c r="G601" s="219"/>
      <c r="H601" s="219"/>
      <c r="I601" s="219"/>
      <c r="J601" s="219"/>
      <c r="K601" s="219"/>
    </row>
    <row r="602" spans="1:11" ht="12.75">
      <c r="A602" s="218"/>
      <c r="B602" s="219"/>
      <c r="C602" s="219"/>
      <c r="D602" s="219"/>
      <c r="E602" s="219"/>
      <c r="F602" s="219"/>
      <c r="G602" s="219"/>
      <c r="H602" s="219"/>
      <c r="I602" s="219"/>
      <c r="J602" s="219"/>
      <c r="K602" s="219"/>
    </row>
    <row r="603" spans="1:11" ht="12.75">
      <c r="A603" s="218"/>
      <c r="B603" s="219"/>
      <c r="C603" s="219"/>
      <c r="D603" s="219"/>
      <c r="E603" s="219"/>
      <c r="F603" s="219"/>
      <c r="G603" s="219"/>
      <c r="H603" s="219"/>
      <c r="I603" s="219"/>
      <c r="J603" s="219"/>
      <c r="K603" s="219"/>
    </row>
    <row r="604" spans="1:11" ht="12.75">
      <c r="A604" s="218"/>
      <c r="B604" s="219"/>
      <c r="C604" s="219"/>
      <c r="D604" s="219"/>
      <c r="E604" s="219"/>
      <c r="F604" s="219"/>
      <c r="G604" s="219"/>
      <c r="H604" s="219"/>
      <c r="I604" s="219"/>
      <c r="J604" s="219"/>
      <c r="K604" s="219"/>
    </row>
    <row r="605" spans="1:11" ht="12.75">
      <c r="A605" s="218"/>
      <c r="B605" s="219"/>
      <c r="C605" s="219"/>
      <c r="D605" s="219"/>
      <c r="E605" s="219"/>
      <c r="F605" s="219"/>
      <c r="G605" s="219"/>
      <c r="H605" s="219"/>
      <c r="I605" s="219"/>
      <c r="J605" s="219"/>
      <c r="K605" s="219"/>
    </row>
    <row r="606" spans="1:11" ht="12.75">
      <c r="A606" s="218"/>
      <c r="B606" s="219"/>
      <c r="C606" s="219"/>
      <c r="D606" s="219"/>
      <c r="E606" s="219"/>
      <c r="F606" s="219"/>
      <c r="G606" s="219"/>
      <c r="H606" s="219"/>
      <c r="I606" s="219"/>
      <c r="J606" s="219"/>
      <c r="K606" s="219"/>
    </row>
    <row r="607" spans="1:11" ht="12.75">
      <c r="A607" s="218"/>
      <c r="B607" s="219"/>
      <c r="C607" s="219"/>
      <c r="D607" s="219"/>
      <c r="E607" s="219"/>
      <c r="F607" s="219"/>
      <c r="G607" s="219"/>
      <c r="H607" s="219"/>
      <c r="I607" s="219"/>
      <c r="J607" s="219"/>
      <c r="K607" s="219"/>
    </row>
    <row r="608" spans="1:11" ht="12.75">
      <c r="A608" s="218"/>
      <c r="B608" s="219"/>
      <c r="C608" s="219"/>
      <c r="D608" s="219"/>
      <c r="E608" s="219"/>
      <c r="F608" s="219"/>
      <c r="G608" s="219"/>
      <c r="H608" s="219"/>
      <c r="I608" s="219"/>
      <c r="J608" s="219"/>
      <c r="K608" s="219"/>
    </row>
    <row r="609" spans="1:11" ht="12.75">
      <c r="A609" s="218"/>
      <c r="B609" s="219"/>
      <c r="C609" s="219"/>
      <c r="D609" s="219"/>
      <c r="E609" s="219"/>
      <c r="F609" s="219"/>
      <c r="G609" s="219"/>
      <c r="H609" s="219"/>
      <c r="I609" s="219"/>
      <c r="J609" s="219"/>
      <c r="K609" s="219"/>
    </row>
    <row r="610" spans="1:11" ht="12.75">
      <c r="A610" s="218"/>
      <c r="B610" s="219"/>
      <c r="C610" s="219"/>
      <c r="D610" s="219"/>
      <c r="E610" s="219"/>
      <c r="F610" s="219"/>
      <c r="G610" s="219"/>
      <c r="H610" s="219"/>
      <c r="I610" s="219"/>
      <c r="J610" s="219"/>
      <c r="K610" s="219"/>
    </row>
    <row r="611" spans="1:11" ht="12.75">
      <c r="A611" s="218"/>
      <c r="B611" s="219"/>
      <c r="C611" s="219"/>
      <c r="D611" s="219"/>
      <c r="E611" s="219"/>
      <c r="F611" s="219"/>
      <c r="G611" s="219"/>
      <c r="H611" s="219"/>
      <c r="I611" s="219"/>
      <c r="J611" s="219"/>
      <c r="K611" s="219"/>
    </row>
    <row r="612" spans="1:11" ht="12.75">
      <c r="A612" s="218"/>
      <c r="B612" s="219"/>
      <c r="C612" s="219"/>
      <c r="D612" s="219"/>
      <c r="E612" s="219"/>
      <c r="F612" s="219"/>
      <c r="G612" s="219"/>
      <c r="H612" s="219"/>
      <c r="I612" s="219"/>
      <c r="J612" s="219"/>
      <c r="K612" s="219"/>
    </row>
    <row r="613" spans="1:11" ht="12.75">
      <c r="A613" s="218"/>
      <c r="B613" s="219"/>
      <c r="C613" s="219"/>
      <c r="D613" s="219"/>
      <c r="E613" s="219"/>
      <c r="F613" s="219"/>
      <c r="G613" s="219"/>
      <c r="H613" s="219"/>
      <c r="I613" s="219"/>
      <c r="J613" s="219"/>
      <c r="K613" s="219"/>
    </row>
    <row r="614" spans="1:11" ht="12.75">
      <c r="A614" s="218"/>
      <c r="B614" s="219"/>
      <c r="C614" s="219"/>
      <c r="D614" s="219"/>
      <c r="E614" s="219"/>
      <c r="F614" s="219"/>
      <c r="G614" s="219"/>
      <c r="H614" s="219"/>
      <c r="I614" s="219"/>
      <c r="J614" s="219"/>
      <c r="K614" s="219"/>
    </row>
    <row r="615" spans="1:11" ht="12.75">
      <c r="A615" s="218"/>
      <c r="B615" s="219"/>
      <c r="C615" s="219"/>
      <c r="D615" s="219"/>
      <c r="E615" s="219"/>
      <c r="F615" s="219"/>
      <c r="G615" s="219"/>
      <c r="H615" s="219"/>
      <c r="I615" s="219"/>
      <c r="J615" s="219"/>
      <c r="K615" s="219"/>
    </row>
    <row r="616" spans="1:11" ht="12.75">
      <c r="A616" s="218"/>
      <c r="B616" s="219"/>
      <c r="C616" s="219"/>
      <c r="D616" s="219"/>
      <c r="E616" s="219"/>
      <c r="F616" s="219"/>
      <c r="G616" s="219"/>
      <c r="H616" s="219"/>
      <c r="I616" s="219"/>
      <c r="J616" s="219"/>
      <c r="K616" s="219"/>
    </row>
    <row r="617" spans="1:11" ht="12.75">
      <c r="A617" s="218"/>
      <c r="B617" s="219"/>
      <c r="C617" s="219"/>
      <c r="D617" s="219"/>
      <c r="E617" s="219"/>
      <c r="F617" s="219"/>
      <c r="G617" s="219"/>
      <c r="H617" s="219"/>
      <c r="I617" s="219"/>
      <c r="J617" s="219"/>
      <c r="K617" s="219"/>
    </row>
    <row r="618" spans="1:11" ht="12.75">
      <c r="A618" s="218"/>
      <c r="B618" s="219"/>
      <c r="C618" s="219"/>
      <c r="D618" s="219"/>
      <c r="E618" s="219"/>
      <c r="F618" s="219"/>
      <c r="G618" s="219"/>
      <c r="H618" s="219"/>
      <c r="I618" s="219"/>
      <c r="J618" s="219"/>
      <c r="K618" s="219"/>
    </row>
    <row r="619" spans="1:11" ht="12.75">
      <c r="A619" s="218"/>
      <c r="B619" s="219"/>
      <c r="C619" s="219"/>
      <c r="D619" s="219"/>
      <c r="E619" s="219"/>
      <c r="F619" s="219"/>
      <c r="G619" s="219"/>
      <c r="H619" s="219"/>
      <c r="I619" s="219"/>
      <c r="J619" s="219"/>
      <c r="K619" s="219"/>
    </row>
    <row r="620" spans="1:11" ht="12.75">
      <c r="A620" s="218"/>
      <c r="B620" s="219"/>
      <c r="C620" s="219"/>
      <c r="D620" s="219"/>
      <c r="E620" s="219"/>
      <c r="F620" s="219"/>
      <c r="G620" s="219"/>
      <c r="H620" s="219"/>
      <c r="I620" s="219"/>
      <c r="J620" s="219"/>
      <c r="K620" s="219"/>
    </row>
    <row r="621" spans="1:11" ht="12.75">
      <c r="A621" s="218"/>
      <c r="B621" s="219"/>
      <c r="C621" s="219"/>
      <c r="D621" s="219"/>
      <c r="E621" s="219"/>
      <c r="F621" s="219"/>
      <c r="G621" s="219"/>
      <c r="H621" s="219"/>
      <c r="I621" s="219"/>
      <c r="J621" s="219"/>
      <c r="K621" s="219"/>
    </row>
    <row r="622" spans="1:11" ht="12.75">
      <c r="A622" s="218"/>
      <c r="B622" s="219"/>
      <c r="C622" s="219"/>
      <c r="D622" s="219"/>
      <c r="E622" s="219"/>
      <c r="F622" s="219"/>
      <c r="G622" s="219"/>
      <c r="H622" s="219"/>
      <c r="I622" s="219"/>
      <c r="J622" s="219"/>
      <c r="K622" s="219"/>
    </row>
    <row r="623" spans="1:11" ht="12.75">
      <c r="A623" s="218"/>
      <c r="B623" s="219"/>
      <c r="C623" s="219"/>
      <c r="D623" s="219"/>
      <c r="E623" s="219"/>
      <c r="F623" s="219"/>
      <c r="G623" s="219"/>
      <c r="H623" s="219"/>
      <c r="I623" s="219"/>
      <c r="J623" s="219"/>
      <c r="K623" s="219"/>
    </row>
    <row r="624" spans="1:11" ht="12.75">
      <c r="A624" s="218"/>
      <c r="B624" s="219"/>
      <c r="C624" s="219"/>
      <c r="D624" s="219"/>
      <c r="E624" s="219"/>
      <c r="F624" s="219"/>
      <c r="G624" s="219"/>
      <c r="H624" s="219"/>
      <c r="I624" s="219"/>
      <c r="J624" s="219"/>
      <c r="K624" s="219"/>
    </row>
    <row r="625" spans="1:11" ht="12.75">
      <c r="A625" s="218"/>
      <c r="B625" s="219"/>
      <c r="C625" s="219"/>
      <c r="D625" s="219"/>
      <c r="E625" s="219"/>
      <c r="F625" s="219"/>
      <c r="G625" s="219"/>
      <c r="H625" s="219"/>
      <c r="I625" s="219"/>
      <c r="J625" s="219"/>
      <c r="K625" s="219"/>
    </row>
    <row r="626" spans="1:11" ht="12.75">
      <c r="A626" s="218"/>
      <c r="B626" s="219"/>
      <c r="C626" s="219"/>
      <c r="D626" s="219"/>
      <c r="E626" s="219"/>
      <c r="F626" s="219"/>
      <c r="G626" s="219"/>
      <c r="H626" s="219"/>
      <c r="I626" s="219"/>
      <c r="J626" s="219"/>
      <c r="K626" s="219"/>
    </row>
    <row r="627" spans="1:11" ht="12.75">
      <c r="A627" s="218"/>
      <c r="B627" s="219"/>
      <c r="C627" s="219"/>
      <c r="D627" s="219"/>
      <c r="E627" s="219"/>
      <c r="F627" s="219"/>
      <c r="G627" s="219"/>
      <c r="H627" s="219"/>
      <c r="I627" s="219"/>
      <c r="J627" s="219"/>
      <c r="K627" s="219"/>
    </row>
    <row r="628" spans="1:11" ht="12.75">
      <c r="A628" s="218"/>
      <c r="B628" s="219"/>
      <c r="C628" s="219"/>
      <c r="D628" s="219"/>
      <c r="E628" s="219"/>
      <c r="F628" s="219"/>
      <c r="G628" s="219"/>
      <c r="H628" s="219"/>
      <c r="I628" s="219"/>
      <c r="J628" s="219"/>
      <c r="K628" s="219"/>
    </row>
    <row r="629" spans="1:11" ht="12.75">
      <c r="A629" s="218"/>
      <c r="B629" s="219"/>
      <c r="C629" s="219"/>
      <c r="D629" s="219"/>
      <c r="E629" s="219"/>
      <c r="F629" s="219"/>
      <c r="G629" s="219"/>
      <c r="H629" s="219"/>
      <c r="I629" s="219"/>
      <c r="J629" s="219"/>
      <c r="K629" s="219"/>
    </row>
    <row r="630" spans="1:11" ht="12.75">
      <c r="A630" s="218"/>
      <c r="B630" s="219"/>
      <c r="C630" s="219"/>
      <c r="D630" s="219"/>
      <c r="E630" s="219"/>
      <c r="F630" s="219"/>
      <c r="G630" s="219"/>
      <c r="H630" s="219"/>
      <c r="I630" s="219"/>
      <c r="J630" s="219"/>
      <c r="K630" s="219"/>
    </row>
    <row r="631" spans="1:11" ht="12.75">
      <c r="A631" s="218"/>
      <c r="B631" s="219"/>
      <c r="C631" s="219"/>
      <c r="D631" s="219"/>
      <c r="E631" s="219"/>
      <c r="F631" s="219"/>
      <c r="G631" s="219"/>
      <c r="H631" s="219"/>
      <c r="I631" s="219"/>
      <c r="J631" s="219"/>
      <c r="K631" s="219"/>
    </row>
    <row r="632" spans="1:11" ht="12.75">
      <c r="A632" s="218"/>
      <c r="B632" s="219"/>
      <c r="C632" s="219"/>
      <c r="D632" s="219"/>
      <c r="E632" s="219"/>
      <c r="F632" s="219"/>
      <c r="G632" s="219"/>
      <c r="H632" s="219"/>
      <c r="I632" s="219"/>
      <c r="J632" s="219"/>
      <c r="K632" s="219"/>
    </row>
    <row r="633" spans="1:11" ht="12.75">
      <c r="A633" s="218"/>
      <c r="B633" s="219"/>
      <c r="C633" s="219"/>
      <c r="D633" s="219"/>
      <c r="E633" s="219"/>
      <c r="F633" s="219"/>
      <c r="G633" s="219"/>
      <c r="H633" s="219"/>
      <c r="I633" s="219"/>
      <c r="J633" s="219"/>
      <c r="K633" s="219"/>
    </row>
    <row r="634" spans="1:11" ht="12.75">
      <c r="A634" s="218"/>
      <c r="B634" s="219"/>
      <c r="C634" s="219"/>
      <c r="D634" s="219"/>
      <c r="E634" s="219"/>
      <c r="F634" s="219"/>
      <c r="G634" s="219"/>
      <c r="H634" s="219"/>
      <c r="I634" s="219"/>
      <c r="J634" s="219"/>
      <c r="K634" s="219"/>
    </row>
    <row r="635" spans="1:11" ht="12.75">
      <c r="A635" s="218"/>
      <c r="B635" s="219"/>
      <c r="C635" s="219"/>
      <c r="D635" s="219"/>
      <c r="E635" s="219"/>
      <c r="F635" s="219"/>
      <c r="G635" s="219"/>
      <c r="H635" s="219"/>
      <c r="I635" s="219"/>
      <c r="J635" s="219"/>
      <c r="K635" s="219"/>
    </row>
    <row r="636" spans="1:11" ht="12.75">
      <c r="A636" s="218"/>
      <c r="B636" s="219"/>
      <c r="C636" s="219"/>
      <c r="D636" s="219"/>
      <c r="E636" s="219"/>
      <c r="F636" s="219"/>
      <c r="G636" s="219"/>
      <c r="H636" s="219"/>
      <c r="I636" s="219"/>
      <c r="J636" s="219"/>
      <c r="K636" s="219"/>
    </row>
    <row r="637" spans="1:11" ht="12.75">
      <c r="A637" s="218"/>
      <c r="B637" s="219"/>
      <c r="C637" s="219"/>
      <c r="D637" s="219"/>
      <c r="E637" s="219"/>
      <c r="F637" s="219"/>
      <c r="G637" s="219"/>
      <c r="H637" s="219"/>
      <c r="I637" s="219"/>
      <c r="J637" s="219"/>
      <c r="K637" s="219"/>
    </row>
    <row r="638" spans="1:11" ht="12.75">
      <c r="A638" s="218"/>
      <c r="B638" s="219"/>
      <c r="C638" s="219"/>
      <c r="D638" s="219"/>
      <c r="E638" s="219"/>
      <c r="F638" s="219"/>
      <c r="G638" s="219"/>
      <c r="H638" s="219"/>
      <c r="I638" s="219"/>
      <c r="J638" s="219"/>
      <c r="K638" s="219"/>
    </row>
    <row r="639" spans="1:11" ht="12.75">
      <c r="A639" s="218"/>
      <c r="B639" s="219"/>
      <c r="C639" s="219"/>
      <c r="D639" s="219"/>
      <c r="E639" s="219"/>
      <c r="F639" s="219"/>
      <c r="G639" s="219"/>
      <c r="H639" s="219"/>
      <c r="I639" s="219"/>
      <c r="J639" s="219"/>
      <c r="K639" s="219"/>
    </row>
    <row r="640" spans="1:11" ht="12.75">
      <c r="A640" s="218"/>
      <c r="B640" s="219"/>
      <c r="C640" s="219"/>
      <c r="D640" s="219"/>
      <c r="E640" s="219"/>
      <c r="F640" s="219"/>
      <c r="G640" s="219"/>
      <c r="H640" s="219"/>
      <c r="I640" s="219"/>
      <c r="J640" s="219"/>
      <c r="K640" s="219"/>
    </row>
    <row r="641" spans="1:11" ht="12.75">
      <c r="A641" s="218"/>
      <c r="B641" s="219"/>
      <c r="C641" s="219"/>
      <c r="D641" s="219"/>
      <c r="E641" s="219"/>
      <c r="F641" s="219"/>
      <c r="G641" s="219"/>
      <c r="H641" s="219"/>
      <c r="I641" s="219"/>
      <c r="J641" s="219"/>
      <c r="K641" s="219"/>
    </row>
    <row r="642" spans="1:11" ht="12.75">
      <c r="A642" s="218"/>
      <c r="B642" s="219"/>
      <c r="C642" s="219"/>
      <c r="D642" s="219"/>
      <c r="E642" s="219"/>
      <c r="F642" s="219"/>
      <c r="G642" s="219"/>
      <c r="H642" s="219"/>
      <c r="I642" s="219"/>
      <c r="J642" s="219"/>
      <c r="K642" s="219"/>
    </row>
    <row r="643" spans="1:11" ht="12.75">
      <c r="A643" s="218"/>
      <c r="B643" s="219"/>
      <c r="C643" s="219"/>
      <c r="D643" s="219"/>
      <c r="E643" s="219"/>
      <c r="F643" s="219"/>
      <c r="G643" s="219"/>
      <c r="H643" s="219"/>
      <c r="I643" s="219"/>
      <c r="J643" s="219"/>
      <c r="K643" s="219"/>
    </row>
    <row r="644" spans="1:11" ht="12.75">
      <c r="A644" s="218"/>
      <c r="B644" s="219"/>
      <c r="C644" s="219"/>
      <c r="D644" s="219"/>
      <c r="E644" s="219"/>
      <c r="F644" s="219"/>
      <c r="G644" s="219"/>
      <c r="H644" s="219"/>
      <c r="I644" s="219"/>
      <c r="J644" s="219"/>
      <c r="K644" s="219"/>
    </row>
    <row r="645" spans="1:11" ht="12.75">
      <c r="A645" s="218"/>
      <c r="B645" s="219"/>
      <c r="C645" s="219"/>
      <c r="D645" s="219"/>
      <c r="E645" s="219"/>
      <c r="F645" s="219"/>
      <c r="G645" s="219"/>
      <c r="H645" s="219"/>
      <c r="I645" s="219"/>
      <c r="J645" s="219"/>
      <c r="K645" s="219"/>
    </row>
    <row r="646" spans="1:11" ht="12.75">
      <c r="A646" s="218"/>
      <c r="B646" s="219"/>
      <c r="C646" s="219"/>
      <c r="D646" s="219"/>
      <c r="E646" s="219"/>
      <c r="F646" s="219"/>
      <c r="G646" s="219"/>
      <c r="H646" s="219"/>
      <c r="I646" s="219"/>
      <c r="J646" s="219"/>
      <c r="K646" s="219"/>
    </row>
    <row r="647" spans="1:11" ht="12.75">
      <c r="A647" s="218"/>
      <c r="B647" s="219"/>
      <c r="C647" s="219"/>
      <c r="D647" s="219"/>
      <c r="E647" s="219"/>
      <c r="F647" s="219"/>
      <c r="G647" s="219"/>
      <c r="H647" s="219"/>
      <c r="I647" s="219"/>
      <c r="J647" s="219"/>
      <c r="K647" s="219"/>
    </row>
    <row r="648" spans="1:11" ht="12.75">
      <c r="A648" s="218"/>
      <c r="B648" s="219"/>
      <c r="C648" s="219"/>
      <c r="D648" s="219"/>
      <c r="E648" s="219"/>
      <c r="F648" s="219"/>
      <c r="G648" s="219"/>
      <c r="H648" s="219"/>
      <c r="I648" s="219"/>
      <c r="J648" s="219"/>
      <c r="K648" s="219"/>
    </row>
    <row r="649" spans="1:11" ht="12.75">
      <c r="A649" s="218"/>
      <c r="B649" s="219"/>
      <c r="C649" s="219"/>
      <c r="D649" s="219"/>
      <c r="E649" s="219"/>
      <c r="F649" s="219"/>
      <c r="G649" s="219"/>
      <c r="H649" s="219"/>
      <c r="I649" s="219"/>
      <c r="J649" s="219"/>
      <c r="K649" s="219"/>
    </row>
    <row r="650" spans="1:11" ht="12.75">
      <c r="A650" s="218"/>
      <c r="B650" s="219"/>
      <c r="C650" s="219"/>
      <c r="D650" s="219"/>
      <c r="E650" s="219"/>
      <c r="F650" s="219"/>
      <c r="G650" s="219"/>
      <c r="H650" s="219"/>
      <c r="I650" s="219"/>
      <c r="J650" s="219"/>
      <c r="K650" s="219"/>
    </row>
    <row r="651" spans="1:11" ht="12.75">
      <c r="A651" s="218"/>
      <c r="B651" s="219"/>
      <c r="C651" s="219"/>
      <c r="D651" s="219"/>
      <c r="E651" s="219"/>
      <c r="F651" s="219"/>
      <c r="G651" s="219"/>
      <c r="H651" s="219"/>
      <c r="I651" s="219"/>
      <c r="J651" s="219"/>
      <c r="K651" s="219"/>
    </row>
    <row r="652" spans="1:11" ht="12.75">
      <c r="A652" s="218"/>
      <c r="B652" s="219"/>
      <c r="C652" s="219"/>
      <c r="D652" s="219"/>
      <c r="E652" s="219"/>
      <c r="F652" s="219"/>
      <c r="G652" s="219"/>
      <c r="H652" s="219"/>
      <c r="I652" s="219"/>
      <c r="J652" s="219"/>
      <c r="K652" s="219"/>
    </row>
    <row r="653" spans="1:11" ht="12.75">
      <c r="A653" s="218"/>
      <c r="B653" s="219"/>
      <c r="C653" s="219"/>
      <c r="D653" s="219"/>
      <c r="E653" s="219"/>
      <c r="F653" s="219"/>
      <c r="G653" s="219"/>
      <c r="H653" s="219"/>
      <c r="I653" s="219"/>
      <c r="J653" s="219"/>
      <c r="K653" s="219"/>
    </row>
    <row r="654" spans="1:11" ht="12.75">
      <c r="A654" s="218"/>
      <c r="B654" s="219"/>
      <c r="C654" s="219"/>
      <c r="D654" s="219"/>
      <c r="E654" s="219"/>
      <c r="F654" s="219"/>
      <c r="G654" s="219"/>
      <c r="H654" s="219"/>
      <c r="I654" s="219"/>
      <c r="J654" s="219"/>
      <c r="K654" s="219"/>
    </row>
    <row r="655" spans="1:11" ht="12.75">
      <c r="A655" s="218"/>
      <c r="B655" s="219"/>
      <c r="C655" s="219"/>
      <c r="D655" s="219"/>
      <c r="E655" s="219"/>
      <c r="F655" s="219"/>
      <c r="G655" s="219"/>
      <c r="H655" s="219"/>
      <c r="I655" s="219"/>
      <c r="J655" s="219"/>
      <c r="K655" s="219"/>
    </row>
    <row r="656" spans="1:11" ht="12.75">
      <c r="A656" s="218"/>
      <c r="B656" s="219"/>
      <c r="C656" s="219"/>
      <c r="D656" s="219"/>
      <c r="E656" s="219"/>
      <c r="F656" s="219"/>
      <c r="G656" s="219"/>
      <c r="H656" s="219"/>
      <c r="I656" s="219"/>
      <c r="J656" s="219"/>
      <c r="K656" s="219"/>
    </row>
    <row r="657" spans="1:11" ht="12.75">
      <c r="A657" s="218"/>
      <c r="B657" s="219"/>
      <c r="C657" s="219"/>
      <c r="D657" s="219"/>
      <c r="E657" s="219"/>
      <c r="F657" s="219"/>
      <c r="G657" s="219"/>
      <c r="H657" s="219"/>
      <c r="I657" s="219"/>
      <c r="J657" s="219"/>
      <c r="K657" s="219"/>
    </row>
    <row r="658" spans="1:11" ht="12.75">
      <c r="A658" s="218"/>
      <c r="B658" s="219"/>
      <c r="C658" s="219"/>
      <c r="D658" s="219"/>
      <c r="E658" s="219"/>
      <c r="F658" s="219"/>
      <c r="G658" s="219"/>
      <c r="H658" s="219"/>
      <c r="I658" s="219"/>
      <c r="J658" s="219"/>
      <c r="K658" s="219"/>
    </row>
    <row r="659" spans="1:11" ht="12.75">
      <c r="A659" s="218"/>
      <c r="B659" s="219"/>
      <c r="C659" s="219"/>
      <c r="D659" s="219"/>
      <c r="E659" s="219"/>
      <c r="F659" s="219"/>
      <c r="G659" s="219"/>
      <c r="H659" s="219"/>
      <c r="I659" s="219"/>
      <c r="J659" s="219"/>
      <c r="K659" s="219"/>
    </row>
    <row r="660" spans="1:11" ht="12.75">
      <c r="A660" s="218"/>
      <c r="B660" s="219"/>
      <c r="C660" s="219"/>
      <c r="D660" s="219"/>
      <c r="E660" s="219"/>
      <c r="F660" s="219"/>
      <c r="G660" s="219"/>
      <c r="H660" s="219"/>
      <c r="I660" s="219"/>
      <c r="J660" s="219"/>
      <c r="K660" s="219"/>
    </row>
    <row r="661" spans="1:11" ht="12.75">
      <c r="A661" s="218"/>
      <c r="B661" s="219"/>
      <c r="C661" s="219"/>
      <c r="D661" s="219"/>
      <c r="E661" s="219"/>
      <c r="F661" s="219"/>
      <c r="G661" s="219"/>
      <c r="H661" s="219"/>
      <c r="I661" s="219"/>
      <c r="J661" s="219"/>
      <c r="K661" s="219"/>
    </row>
    <row r="662" spans="1:11" ht="12.75">
      <c r="A662" s="218"/>
      <c r="B662" s="219"/>
      <c r="C662" s="219"/>
      <c r="D662" s="219"/>
      <c r="E662" s="219"/>
      <c r="F662" s="219"/>
      <c r="G662" s="219"/>
      <c r="H662" s="219"/>
      <c r="I662" s="219"/>
      <c r="J662" s="219"/>
      <c r="K662" s="219"/>
    </row>
    <row r="663" spans="1:11" ht="12.75">
      <c r="A663" s="218"/>
      <c r="B663" s="219"/>
      <c r="C663" s="219"/>
      <c r="D663" s="219"/>
      <c r="E663" s="219"/>
      <c r="F663" s="219"/>
      <c r="G663" s="219"/>
      <c r="H663" s="219"/>
      <c r="I663" s="219"/>
      <c r="J663" s="219"/>
      <c r="K663" s="219"/>
    </row>
    <row r="664" spans="1:11" ht="12.75">
      <c r="A664" s="218"/>
      <c r="B664" s="219"/>
      <c r="C664" s="219"/>
      <c r="D664" s="219"/>
      <c r="E664" s="219"/>
      <c r="F664" s="219"/>
      <c r="G664" s="219"/>
      <c r="H664" s="219"/>
      <c r="I664" s="219"/>
      <c r="J664" s="219"/>
      <c r="K664" s="219"/>
    </row>
    <row r="665" spans="1:11" ht="12.75">
      <c r="A665" s="218"/>
      <c r="B665" s="219"/>
      <c r="C665" s="219"/>
      <c r="D665" s="219"/>
      <c r="E665" s="219"/>
      <c r="F665" s="219"/>
      <c r="G665" s="219"/>
      <c r="H665" s="219"/>
      <c r="I665" s="219"/>
      <c r="J665" s="219"/>
      <c r="K665" s="219"/>
    </row>
    <row r="666" spans="1:11" ht="12.75">
      <c r="A666" s="218"/>
      <c r="B666" s="219"/>
      <c r="C666" s="219"/>
      <c r="D666" s="219"/>
      <c r="E666" s="219"/>
      <c r="F666" s="219"/>
      <c r="G666" s="219"/>
      <c r="H666" s="219"/>
      <c r="I666" s="219"/>
      <c r="J666" s="219"/>
      <c r="K666" s="219"/>
    </row>
    <row r="667" spans="1:11" ht="12.75">
      <c r="A667" s="218"/>
      <c r="B667" s="219"/>
      <c r="C667" s="219"/>
      <c r="D667" s="219"/>
      <c r="E667" s="219"/>
      <c r="F667" s="219"/>
      <c r="G667" s="219"/>
      <c r="H667" s="219"/>
      <c r="I667" s="219"/>
      <c r="J667" s="219"/>
      <c r="K667" s="219"/>
    </row>
    <row r="668" spans="1:11" ht="12.75">
      <c r="A668" s="218"/>
      <c r="B668" s="219"/>
      <c r="C668" s="219"/>
      <c r="D668" s="219"/>
      <c r="E668" s="219"/>
      <c r="F668" s="219"/>
      <c r="G668" s="219"/>
      <c r="H668" s="219"/>
      <c r="I668" s="219"/>
      <c r="J668" s="219"/>
      <c r="K668" s="219"/>
    </row>
    <row r="669" spans="1:11" ht="12.75">
      <c r="A669" s="218"/>
      <c r="B669" s="219"/>
      <c r="C669" s="219"/>
      <c r="D669" s="219"/>
      <c r="E669" s="219"/>
      <c r="F669" s="219"/>
      <c r="G669" s="219"/>
      <c r="H669" s="219"/>
      <c r="I669" s="219"/>
      <c r="J669" s="219"/>
      <c r="K669" s="219"/>
    </row>
    <row r="670" spans="1:11" ht="12.75">
      <c r="A670" s="218"/>
      <c r="B670" s="219"/>
      <c r="C670" s="219"/>
      <c r="D670" s="219"/>
      <c r="E670" s="219"/>
      <c r="F670" s="219"/>
      <c r="G670" s="219"/>
      <c r="H670" s="219"/>
      <c r="I670" s="219"/>
      <c r="J670" s="219"/>
      <c r="K670" s="219"/>
    </row>
    <row r="671" spans="1:11" ht="12.75">
      <c r="A671" s="218"/>
      <c r="B671" s="219"/>
      <c r="C671" s="219"/>
      <c r="D671" s="219"/>
      <c r="E671" s="219"/>
      <c r="F671" s="219"/>
      <c r="G671" s="219"/>
      <c r="H671" s="219"/>
      <c r="I671" s="219"/>
      <c r="J671" s="219"/>
      <c r="K671" s="219"/>
    </row>
    <row r="672" spans="1:11" ht="12.75">
      <c r="A672" s="218"/>
      <c r="B672" s="219"/>
      <c r="C672" s="219"/>
      <c r="D672" s="219"/>
      <c r="E672" s="219"/>
      <c r="F672" s="219"/>
      <c r="G672" s="219"/>
      <c r="H672" s="219"/>
      <c r="I672" s="219"/>
      <c r="J672" s="219"/>
      <c r="K672" s="219"/>
    </row>
    <row r="673" spans="1:11" ht="12.75">
      <c r="A673" s="218"/>
      <c r="B673" s="219"/>
      <c r="C673" s="219"/>
      <c r="D673" s="219"/>
      <c r="E673" s="219"/>
      <c r="F673" s="219"/>
      <c r="G673" s="219"/>
      <c r="H673" s="219"/>
      <c r="I673" s="219"/>
      <c r="J673" s="219"/>
      <c r="K673" s="219"/>
    </row>
    <row r="674" spans="1:11" ht="12.75">
      <c r="A674" s="218"/>
      <c r="B674" s="219"/>
      <c r="C674" s="219"/>
      <c r="D674" s="219"/>
      <c r="E674" s="219"/>
      <c r="F674" s="219"/>
      <c r="G674" s="219"/>
      <c r="H674" s="219"/>
      <c r="I674" s="219"/>
      <c r="J674" s="219"/>
      <c r="K674" s="219"/>
    </row>
    <row r="675" spans="1:11" ht="12.75">
      <c r="A675" s="218"/>
      <c r="B675" s="219"/>
      <c r="C675" s="219"/>
      <c r="D675" s="219"/>
      <c r="E675" s="219"/>
      <c r="F675" s="219"/>
      <c r="G675" s="219"/>
      <c r="H675" s="219"/>
      <c r="I675" s="219"/>
      <c r="J675" s="219"/>
      <c r="K675" s="219"/>
    </row>
    <row r="676" spans="1:11" ht="12.75">
      <c r="A676" s="218"/>
      <c r="B676" s="219"/>
      <c r="C676" s="219"/>
      <c r="D676" s="219"/>
      <c r="E676" s="219"/>
      <c r="F676" s="219"/>
      <c r="G676" s="219"/>
      <c r="H676" s="219"/>
      <c r="I676" s="219"/>
      <c r="J676" s="219"/>
      <c r="K676" s="219"/>
    </row>
    <row r="677" spans="1:11" ht="12.75">
      <c r="A677" s="218"/>
      <c r="B677" s="219"/>
      <c r="C677" s="219"/>
      <c r="D677" s="219"/>
      <c r="E677" s="219"/>
      <c r="F677" s="219"/>
      <c r="G677" s="219"/>
      <c r="H677" s="219"/>
      <c r="I677" s="219"/>
      <c r="J677" s="219"/>
      <c r="K677" s="219"/>
    </row>
    <row r="678" spans="1:11" ht="12.75">
      <c r="A678" s="218"/>
      <c r="B678" s="219"/>
      <c r="C678" s="219"/>
      <c r="D678" s="219"/>
      <c r="E678" s="219"/>
      <c r="F678" s="219"/>
      <c r="G678" s="219"/>
      <c r="H678" s="219"/>
      <c r="I678" s="219"/>
      <c r="J678" s="219"/>
      <c r="K678" s="219"/>
    </row>
    <row r="679" spans="1:11" ht="12.75">
      <c r="A679" s="218"/>
      <c r="B679" s="219"/>
      <c r="C679" s="219"/>
      <c r="D679" s="219"/>
      <c r="E679" s="219"/>
      <c r="F679" s="219"/>
      <c r="G679" s="219"/>
      <c r="H679" s="219"/>
      <c r="I679" s="219"/>
      <c r="J679" s="219"/>
      <c r="K679" s="219"/>
    </row>
    <row r="680" spans="1:11" ht="12.75">
      <c r="A680" s="218"/>
      <c r="B680" s="219"/>
      <c r="C680" s="219"/>
      <c r="D680" s="219"/>
      <c r="E680" s="219"/>
      <c r="F680" s="219"/>
      <c r="G680" s="219"/>
      <c r="H680" s="219"/>
      <c r="I680" s="219"/>
      <c r="J680" s="219"/>
      <c r="K680" s="219"/>
    </row>
    <row r="681" spans="1:11" ht="12.75">
      <c r="A681" s="218"/>
      <c r="B681" s="219"/>
      <c r="C681" s="219"/>
      <c r="D681" s="219"/>
      <c r="E681" s="219"/>
      <c r="F681" s="219"/>
      <c r="G681" s="219"/>
      <c r="H681" s="219"/>
      <c r="I681" s="219"/>
      <c r="J681" s="219"/>
      <c r="K681" s="219"/>
    </row>
    <row r="682" spans="1:11" ht="12.75">
      <c r="A682" s="218"/>
      <c r="B682" s="219"/>
      <c r="C682" s="219"/>
      <c r="D682" s="219"/>
      <c r="E682" s="219"/>
      <c r="F682" s="219"/>
      <c r="G682" s="219"/>
      <c r="H682" s="219"/>
      <c r="I682" s="219"/>
      <c r="J682" s="219"/>
      <c r="K682" s="219"/>
    </row>
    <row r="683" spans="1:11" ht="12.75">
      <c r="A683" s="218"/>
      <c r="B683" s="219"/>
      <c r="C683" s="219"/>
      <c r="D683" s="219"/>
      <c r="E683" s="219"/>
      <c r="F683" s="219"/>
      <c r="G683" s="219"/>
      <c r="H683" s="219"/>
      <c r="I683" s="219"/>
      <c r="J683" s="219"/>
      <c r="K683" s="219"/>
    </row>
    <row r="684" spans="1:11" ht="12.75">
      <c r="A684" s="218"/>
      <c r="B684" s="219"/>
      <c r="C684" s="219"/>
      <c r="D684" s="219"/>
      <c r="E684" s="219"/>
      <c r="F684" s="219"/>
      <c r="G684" s="219"/>
      <c r="H684" s="219"/>
      <c r="I684" s="219"/>
      <c r="J684" s="219"/>
      <c r="K684" s="219"/>
    </row>
    <row r="685" spans="1:11" ht="12.75">
      <c r="A685" s="218"/>
      <c r="B685" s="219"/>
      <c r="C685" s="219"/>
      <c r="D685" s="219"/>
      <c r="E685" s="219"/>
      <c r="F685" s="219"/>
      <c r="G685" s="219"/>
      <c r="H685" s="219"/>
      <c r="I685" s="219"/>
      <c r="J685" s="219"/>
      <c r="K685" s="219"/>
    </row>
    <row r="686" spans="1:11" ht="12.75">
      <c r="A686" s="218"/>
      <c r="B686" s="219"/>
      <c r="C686" s="219"/>
      <c r="D686" s="219"/>
      <c r="E686" s="219"/>
      <c r="F686" s="219"/>
      <c r="G686" s="219"/>
      <c r="H686" s="219"/>
      <c r="I686" s="219"/>
      <c r="J686" s="219"/>
      <c r="K686" s="219"/>
    </row>
    <row r="687" spans="1:11" ht="12.75">
      <c r="A687" s="218"/>
      <c r="B687" s="219"/>
      <c r="C687" s="219"/>
      <c r="D687" s="219"/>
      <c r="E687" s="219"/>
      <c r="F687" s="219"/>
      <c r="G687" s="219"/>
      <c r="H687" s="219"/>
      <c r="I687" s="219"/>
      <c r="J687" s="219"/>
      <c r="K687" s="219"/>
    </row>
    <row r="688" spans="1:11" ht="12.75">
      <c r="A688" s="218"/>
      <c r="B688" s="219"/>
      <c r="C688" s="219"/>
      <c r="D688" s="219"/>
      <c r="E688" s="219"/>
      <c r="F688" s="219"/>
      <c r="G688" s="219"/>
      <c r="H688" s="219"/>
      <c r="I688" s="219"/>
      <c r="J688" s="219"/>
      <c r="K688" s="219"/>
    </row>
    <row r="689" spans="1:11" ht="12.75">
      <c r="A689" s="218"/>
      <c r="B689" s="219"/>
      <c r="C689" s="219"/>
      <c r="D689" s="219"/>
      <c r="E689" s="219"/>
      <c r="F689" s="219"/>
      <c r="G689" s="219"/>
      <c r="H689" s="219"/>
      <c r="I689" s="219"/>
      <c r="J689" s="219"/>
      <c r="K689" s="219"/>
    </row>
    <row r="690" spans="1:11" ht="12.75">
      <c r="A690" s="218"/>
      <c r="B690" s="219"/>
      <c r="C690" s="219"/>
      <c r="D690" s="219"/>
      <c r="E690" s="219"/>
      <c r="F690" s="219"/>
      <c r="G690" s="219"/>
      <c r="H690" s="219"/>
      <c r="I690" s="219"/>
      <c r="J690" s="219"/>
      <c r="K690" s="219"/>
    </row>
    <row r="691" spans="1:11" ht="12.75">
      <c r="A691" s="218"/>
      <c r="B691" s="219"/>
      <c r="C691" s="219"/>
      <c r="D691" s="219"/>
      <c r="E691" s="219"/>
      <c r="F691" s="219"/>
      <c r="G691" s="219"/>
      <c r="H691" s="219"/>
      <c r="I691" s="219"/>
      <c r="J691" s="219"/>
      <c r="K691" s="219"/>
    </row>
    <row r="692" spans="1:11" ht="12.75">
      <c r="A692" s="218"/>
      <c r="B692" s="219"/>
      <c r="C692" s="219"/>
      <c r="D692" s="219"/>
      <c r="E692" s="219"/>
      <c r="F692" s="219"/>
      <c r="G692" s="219"/>
      <c r="H692" s="219"/>
      <c r="I692" s="219"/>
      <c r="J692" s="219"/>
      <c r="K692" s="219"/>
    </row>
    <row r="693" spans="1:11" ht="12.75">
      <c r="A693" s="218"/>
      <c r="B693" s="219"/>
      <c r="C693" s="219"/>
      <c r="D693" s="219"/>
      <c r="E693" s="219"/>
      <c r="F693" s="219"/>
      <c r="G693" s="219"/>
      <c r="H693" s="219"/>
      <c r="I693" s="219"/>
      <c r="J693" s="219"/>
      <c r="K693" s="219"/>
    </row>
    <row r="694" spans="1:11" ht="12.75">
      <c r="A694" s="218"/>
      <c r="B694" s="219"/>
      <c r="C694" s="219"/>
      <c r="D694" s="219"/>
      <c r="E694" s="219"/>
      <c r="F694" s="219"/>
      <c r="G694" s="219"/>
      <c r="H694" s="219"/>
      <c r="I694" s="219"/>
      <c r="J694" s="219"/>
      <c r="K694" s="219"/>
    </row>
    <row r="695" spans="1:11" ht="12.75">
      <c r="A695" s="218"/>
      <c r="B695" s="219"/>
      <c r="C695" s="219"/>
      <c r="D695" s="219"/>
      <c r="E695" s="219"/>
      <c r="F695" s="219"/>
      <c r="G695" s="219"/>
      <c r="H695" s="219"/>
      <c r="I695" s="219"/>
      <c r="J695" s="219"/>
      <c r="K695" s="219"/>
    </row>
    <row r="696" spans="1:11" ht="12.75">
      <c r="A696" s="218"/>
      <c r="B696" s="219"/>
      <c r="C696" s="219"/>
      <c r="D696" s="219"/>
      <c r="E696" s="219"/>
      <c r="F696" s="219"/>
      <c r="G696" s="219"/>
      <c r="H696" s="219"/>
      <c r="I696" s="219"/>
      <c r="J696" s="219"/>
      <c r="K696" s="219"/>
    </row>
    <row r="697" spans="1:11" ht="12.75">
      <c r="A697" s="218"/>
      <c r="B697" s="219"/>
      <c r="C697" s="219"/>
      <c r="D697" s="219"/>
      <c r="E697" s="219"/>
      <c r="F697" s="219"/>
      <c r="G697" s="219"/>
      <c r="H697" s="219"/>
      <c r="I697" s="219"/>
      <c r="J697" s="219"/>
      <c r="K697" s="219"/>
    </row>
    <row r="698" spans="1:11" ht="12.75">
      <c r="A698" s="218"/>
      <c r="B698" s="219"/>
      <c r="C698" s="219"/>
      <c r="D698" s="219"/>
      <c r="E698" s="219"/>
      <c r="F698" s="219"/>
      <c r="G698" s="219"/>
      <c r="H698" s="219"/>
      <c r="I698" s="219"/>
      <c r="J698" s="219"/>
      <c r="K698" s="219"/>
    </row>
    <row r="699" spans="1:11" ht="12.75">
      <c r="A699" s="218"/>
      <c r="B699" s="219"/>
      <c r="C699" s="219"/>
      <c r="D699" s="219"/>
      <c r="E699" s="219"/>
      <c r="F699" s="219"/>
      <c r="G699" s="219"/>
      <c r="H699" s="219"/>
      <c r="I699" s="219"/>
      <c r="J699" s="219"/>
      <c r="K699" s="219"/>
    </row>
    <row r="700" spans="1:11" ht="12.75">
      <c r="A700" s="218"/>
      <c r="B700" s="219"/>
      <c r="C700" s="219"/>
      <c r="D700" s="219"/>
      <c r="E700" s="219"/>
      <c r="F700" s="219"/>
      <c r="G700" s="219"/>
      <c r="H700" s="219"/>
      <c r="I700" s="219"/>
      <c r="J700" s="219"/>
      <c r="K700" s="219"/>
    </row>
    <row r="701" spans="1:11" ht="12.75">
      <c r="A701" s="218"/>
      <c r="B701" s="219"/>
      <c r="C701" s="219"/>
      <c r="D701" s="219"/>
      <c r="E701" s="219"/>
      <c r="F701" s="219"/>
      <c r="G701" s="219"/>
      <c r="H701" s="219"/>
      <c r="I701" s="219"/>
      <c r="J701" s="219"/>
      <c r="K701" s="219"/>
    </row>
    <row r="702" spans="1:11" ht="12.75">
      <c r="A702" s="218"/>
      <c r="B702" s="219"/>
      <c r="C702" s="219"/>
      <c r="D702" s="219"/>
      <c r="E702" s="219"/>
      <c r="F702" s="219"/>
      <c r="G702" s="219"/>
      <c r="H702" s="219"/>
      <c r="I702" s="219"/>
      <c r="J702" s="219"/>
      <c r="K702" s="219"/>
    </row>
    <row r="703" spans="1:11" ht="12.75">
      <c r="A703" s="218"/>
      <c r="B703" s="219"/>
      <c r="C703" s="219"/>
      <c r="D703" s="219"/>
      <c r="E703" s="219"/>
      <c r="F703" s="219"/>
      <c r="G703" s="219"/>
      <c r="H703" s="219"/>
      <c r="I703" s="219"/>
      <c r="J703" s="219"/>
      <c r="K703" s="219"/>
    </row>
    <row r="704" spans="1:11" ht="12.75">
      <c r="A704" s="218"/>
      <c r="B704" s="219"/>
      <c r="C704" s="219"/>
      <c r="D704" s="219"/>
      <c r="E704" s="219"/>
      <c r="F704" s="219"/>
      <c r="G704" s="219"/>
      <c r="H704" s="219"/>
      <c r="I704" s="219"/>
      <c r="J704" s="219"/>
      <c r="K704" s="219"/>
    </row>
    <row r="705" spans="1:11" ht="12.75">
      <c r="A705" s="218"/>
      <c r="B705" s="219"/>
      <c r="C705" s="219"/>
      <c r="D705" s="219"/>
      <c r="E705" s="219"/>
      <c r="F705" s="219"/>
      <c r="G705" s="219"/>
      <c r="H705" s="219"/>
      <c r="I705" s="219"/>
      <c r="J705" s="219"/>
      <c r="K705" s="219"/>
    </row>
    <row r="706" spans="1:11" ht="12.75">
      <c r="A706" s="218"/>
      <c r="B706" s="219"/>
      <c r="C706" s="219"/>
      <c r="D706" s="219"/>
      <c r="E706" s="219"/>
      <c r="F706" s="219"/>
      <c r="G706" s="219"/>
      <c r="H706" s="219"/>
      <c r="I706" s="219"/>
      <c r="J706" s="219"/>
      <c r="K706" s="219"/>
    </row>
    <row r="707" spans="1:11" ht="12.75">
      <c r="A707" s="218"/>
      <c r="B707" s="219"/>
      <c r="C707" s="219"/>
      <c r="D707" s="219"/>
      <c r="E707" s="219"/>
      <c r="F707" s="219"/>
      <c r="G707" s="219"/>
      <c r="H707" s="219"/>
      <c r="I707" s="219"/>
      <c r="J707" s="219"/>
      <c r="K707" s="219"/>
    </row>
    <row r="708" spans="1:11" ht="12.75">
      <c r="A708" s="218"/>
      <c r="B708" s="219"/>
      <c r="C708" s="219"/>
      <c r="D708" s="219"/>
      <c r="E708" s="219"/>
      <c r="F708" s="219"/>
      <c r="G708" s="219"/>
      <c r="H708" s="219"/>
      <c r="I708" s="219"/>
      <c r="J708" s="219"/>
      <c r="K708" s="219"/>
    </row>
    <row r="709" spans="1:11" ht="12.75">
      <c r="A709" s="218"/>
      <c r="B709" s="219"/>
      <c r="C709" s="219"/>
      <c r="D709" s="219"/>
      <c r="E709" s="219"/>
      <c r="F709" s="219"/>
      <c r="G709" s="219"/>
      <c r="H709" s="219"/>
      <c r="I709" s="219"/>
      <c r="J709" s="219"/>
      <c r="K709" s="219"/>
    </row>
    <row r="710" spans="1:11" ht="12.75">
      <c r="A710" s="218"/>
      <c r="B710" s="219"/>
      <c r="C710" s="219"/>
      <c r="D710" s="219"/>
      <c r="E710" s="219"/>
      <c r="F710" s="219"/>
      <c r="G710" s="219"/>
      <c r="H710" s="219"/>
      <c r="I710" s="219"/>
      <c r="J710" s="219"/>
      <c r="K710" s="219"/>
    </row>
    <row r="711" spans="1:11" ht="12.75">
      <c r="A711" s="218"/>
      <c r="B711" s="219"/>
      <c r="C711" s="219"/>
      <c r="D711" s="219"/>
      <c r="E711" s="219"/>
      <c r="F711" s="219"/>
      <c r="G711" s="219"/>
      <c r="H711" s="219"/>
      <c r="I711" s="219"/>
      <c r="J711" s="219"/>
      <c r="K711" s="219"/>
    </row>
    <row r="712" spans="1:11" ht="12.75">
      <c r="A712" s="218"/>
      <c r="B712" s="219"/>
      <c r="C712" s="219"/>
      <c r="D712" s="219"/>
      <c r="E712" s="219"/>
      <c r="F712" s="219"/>
      <c r="G712" s="219"/>
      <c r="H712" s="219"/>
      <c r="I712" s="219"/>
      <c r="J712" s="219"/>
      <c r="K712" s="219"/>
    </row>
    <row r="713" spans="1:11" ht="12.75">
      <c r="A713" s="218"/>
      <c r="B713" s="219"/>
      <c r="C713" s="219"/>
      <c r="D713" s="219"/>
      <c r="E713" s="219"/>
      <c r="F713" s="219"/>
      <c r="G713" s="219"/>
      <c r="H713" s="219"/>
      <c r="I713" s="219"/>
      <c r="J713" s="219"/>
      <c r="K713" s="219"/>
    </row>
    <row r="714" spans="1:11" ht="12.75">
      <c r="A714" s="218"/>
      <c r="B714" s="219"/>
      <c r="C714" s="219"/>
      <c r="D714" s="219"/>
      <c r="E714" s="219"/>
      <c r="F714" s="219"/>
      <c r="G714" s="219"/>
      <c r="H714" s="219"/>
      <c r="I714" s="219"/>
      <c r="J714" s="219"/>
      <c r="K714" s="219"/>
    </row>
    <row r="715" spans="1:11" ht="12.75">
      <c r="A715" s="218"/>
      <c r="B715" s="219"/>
      <c r="C715" s="219"/>
      <c r="D715" s="219"/>
      <c r="E715" s="219"/>
      <c r="F715" s="219"/>
      <c r="G715" s="219"/>
      <c r="H715" s="219"/>
      <c r="I715" s="219"/>
      <c r="J715" s="219"/>
      <c r="K715" s="219"/>
    </row>
    <row r="716" spans="1:11" ht="12.75">
      <c r="A716" s="218"/>
      <c r="B716" s="219"/>
      <c r="C716" s="219"/>
      <c r="D716" s="219"/>
      <c r="E716" s="219"/>
      <c r="F716" s="219"/>
      <c r="G716" s="219"/>
      <c r="H716" s="219"/>
      <c r="I716" s="219"/>
      <c r="J716" s="219"/>
      <c r="K716" s="219"/>
    </row>
    <row r="717" spans="1:11" ht="12.75">
      <c r="A717" s="218"/>
      <c r="B717" s="219"/>
      <c r="C717" s="219"/>
      <c r="D717" s="219"/>
      <c r="E717" s="219"/>
      <c r="F717" s="219"/>
      <c r="G717" s="219"/>
      <c r="H717" s="219"/>
      <c r="I717" s="219"/>
      <c r="J717" s="219"/>
      <c r="K717" s="219"/>
    </row>
    <row r="718" spans="1:11" ht="12.75">
      <c r="A718" s="218"/>
      <c r="B718" s="219"/>
      <c r="C718" s="219"/>
      <c r="D718" s="219"/>
      <c r="E718" s="219"/>
      <c r="F718" s="219"/>
      <c r="G718" s="219"/>
      <c r="H718" s="219"/>
      <c r="I718" s="219"/>
      <c r="J718" s="219"/>
      <c r="K718" s="219"/>
    </row>
    <row r="719" spans="1:11" ht="12.75">
      <c r="A719" s="218"/>
      <c r="B719" s="219"/>
      <c r="C719" s="219"/>
      <c r="D719" s="219"/>
      <c r="E719" s="219"/>
      <c r="F719" s="219"/>
      <c r="G719" s="219"/>
      <c r="H719" s="219"/>
      <c r="I719" s="219"/>
      <c r="J719" s="219"/>
      <c r="K719" s="219"/>
    </row>
    <row r="720" spans="1:11" ht="12.75">
      <c r="A720" s="218"/>
      <c r="B720" s="219"/>
      <c r="C720" s="219"/>
      <c r="D720" s="219"/>
      <c r="E720" s="219"/>
      <c r="F720" s="219"/>
      <c r="G720" s="219"/>
      <c r="H720" s="219"/>
      <c r="I720" s="219"/>
      <c r="J720" s="219"/>
      <c r="K720" s="219"/>
    </row>
    <row r="721" spans="1:11" ht="12.75">
      <c r="A721" s="218"/>
      <c r="B721" s="219"/>
      <c r="C721" s="219"/>
      <c r="D721" s="219"/>
      <c r="E721" s="219"/>
      <c r="F721" s="219"/>
      <c r="G721" s="219"/>
      <c r="H721" s="219"/>
      <c r="I721" s="219"/>
      <c r="J721" s="219"/>
      <c r="K721" s="219"/>
    </row>
    <row r="722" spans="1:11" ht="12.75">
      <c r="A722" s="218"/>
      <c r="B722" s="219"/>
      <c r="C722" s="219"/>
      <c r="D722" s="219"/>
      <c r="E722" s="219"/>
      <c r="F722" s="219"/>
      <c r="G722" s="219"/>
      <c r="H722" s="219"/>
      <c r="I722" s="219"/>
      <c r="J722" s="219"/>
      <c r="K722" s="219"/>
    </row>
    <row r="723" spans="1:11" ht="12.75">
      <c r="A723" s="218"/>
      <c r="B723" s="219"/>
      <c r="C723" s="219"/>
      <c r="D723" s="219"/>
      <c r="E723" s="219"/>
      <c r="F723" s="219"/>
      <c r="G723" s="219"/>
      <c r="H723" s="219"/>
      <c r="I723" s="219"/>
      <c r="J723" s="219"/>
      <c r="K723" s="219"/>
    </row>
    <row r="724" spans="1:11" ht="12.75">
      <c r="A724" s="218"/>
      <c r="B724" s="219"/>
      <c r="C724" s="219"/>
      <c r="D724" s="219"/>
      <c r="E724" s="219"/>
      <c r="F724" s="219"/>
      <c r="G724" s="219"/>
      <c r="H724" s="219"/>
      <c r="I724" s="219"/>
      <c r="J724" s="219"/>
      <c r="K724" s="219"/>
    </row>
    <row r="725" spans="1:11" ht="12.75">
      <c r="A725" s="218"/>
      <c r="B725" s="219"/>
      <c r="C725" s="219"/>
      <c r="D725" s="219"/>
      <c r="E725" s="219"/>
      <c r="F725" s="219"/>
      <c r="G725" s="219"/>
      <c r="H725" s="219"/>
      <c r="I725" s="219"/>
      <c r="J725" s="219"/>
      <c r="K725" s="219"/>
    </row>
    <row r="726" spans="1:11" ht="12.75">
      <c r="A726" s="218"/>
      <c r="B726" s="219"/>
      <c r="C726" s="219"/>
      <c r="D726" s="219"/>
      <c r="E726" s="219"/>
      <c r="F726" s="219"/>
      <c r="G726" s="219"/>
      <c r="H726" s="219"/>
      <c r="I726" s="219"/>
      <c r="J726" s="219"/>
      <c r="K726" s="219"/>
    </row>
    <row r="727" spans="1:11" ht="12.75">
      <c r="A727" s="218"/>
      <c r="B727" s="219"/>
      <c r="C727" s="219"/>
      <c r="D727" s="219"/>
      <c r="E727" s="219"/>
      <c r="F727" s="219"/>
      <c r="G727" s="219"/>
      <c r="H727" s="219"/>
      <c r="I727" s="219"/>
      <c r="J727" s="219"/>
      <c r="K727" s="219"/>
    </row>
    <row r="728" spans="1:11" ht="12.75">
      <c r="A728" s="218"/>
      <c r="B728" s="219"/>
      <c r="C728" s="219"/>
      <c r="D728" s="219"/>
      <c r="E728" s="219"/>
      <c r="F728" s="219"/>
      <c r="G728" s="219"/>
      <c r="H728" s="219"/>
      <c r="I728" s="219"/>
      <c r="J728" s="219"/>
      <c r="K728" s="219"/>
    </row>
    <row r="729" spans="1:11" ht="12.75">
      <c r="A729" s="218"/>
      <c r="B729" s="219"/>
      <c r="C729" s="219"/>
      <c r="D729" s="219"/>
      <c r="E729" s="219"/>
      <c r="F729" s="219"/>
      <c r="G729" s="219"/>
      <c r="H729" s="219"/>
      <c r="I729" s="219"/>
      <c r="J729" s="219"/>
      <c r="K729" s="219"/>
    </row>
    <row r="730" spans="1:11" ht="12.75">
      <c r="A730" s="218"/>
      <c r="B730" s="219"/>
      <c r="C730" s="219"/>
      <c r="D730" s="219"/>
      <c r="E730" s="219"/>
      <c r="F730" s="219"/>
      <c r="G730" s="219"/>
      <c r="H730" s="219"/>
      <c r="I730" s="219"/>
      <c r="J730" s="219"/>
      <c r="K730" s="219"/>
    </row>
    <row r="731" spans="1:11" ht="12.75">
      <c r="A731" s="218"/>
      <c r="B731" s="219"/>
      <c r="C731" s="219"/>
      <c r="D731" s="219"/>
      <c r="E731" s="219"/>
      <c r="F731" s="219"/>
      <c r="G731" s="219"/>
      <c r="H731" s="219"/>
      <c r="I731" s="219"/>
      <c r="J731" s="219"/>
      <c r="K731" s="219"/>
    </row>
    <row r="732" spans="1:11" ht="12.75">
      <c r="A732" s="218"/>
      <c r="B732" s="219"/>
      <c r="C732" s="219"/>
      <c r="D732" s="219"/>
      <c r="E732" s="219"/>
      <c r="F732" s="219"/>
      <c r="G732" s="219"/>
      <c r="H732" s="219"/>
      <c r="I732" s="219"/>
      <c r="J732" s="219"/>
      <c r="K732" s="219"/>
    </row>
    <row r="733" spans="1:11" ht="12.75">
      <c r="A733" s="218"/>
      <c r="B733" s="219"/>
      <c r="C733" s="219"/>
      <c r="D733" s="219"/>
      <c r="E733" s="219"/>
      <c r="F733" s="219"/>
      <c r="G733" s="219"/>
      <c r="H733" s="219"/>
      <c r="I733" s="219"/>
      <c r="J733" s="219"/>
      <c r="K733" s="219"/>
    </row>
    <row r="734" spans="1:11" ht="12.75">
      <c r="A734" s="218"/>
      <c r="B734" s="219"/>
      <c r="C734" s="219"/>
      <c r="D734" s="219"/>
      <c r="E734" s="219"/>
      <c r="F734" s="219"/>
      <c r="G734" s="219"/>
      <c r="H734" s="219"/>
      <c r="I734" s="219"/>
      <c r="J734" s="219"/>
      <c r="K734" s="219"/>
    </row>
    <row r="735" spans="1:11" ht="12.75">
      <c r="A735" s="218"/>
      <c r="B735" s="219"/>
      <c r="C735" s="219"/>
      <c r="D735" s="219"/>
      <c r="E735" s="219"/>
      <c r="F735" s="219"/>
      <c r="G735" s="219"/>
      <c r="H735" s="219"/>
      <c r="I735" s="219"/>
      <c r="J735" s="219"/>
      <c r="K735" s="219"/>
    </row>
    <row r="736" spans="1:11" ht="12.75">
      <c r="A736" s="218"/>
      <c r="B736" s="219"/>
      <c r="C736" s="219"/>
      <c r="D736" s="219"/>
      <c r="E736" s="219"/>
      <c r="F736" s="219"/>
      <c r="G736" s="219"/>
      <c r="H736" s="219"/>
      <c r="I736" s="219"/>
      <c r="J736" s="219"/>
      <c r="K736" s="219"/>
    </row>
    <row r="737" spans="1:11" ht="12.75">
      <c r="A737" s="218"/>
      <c r="B737" s="219"/>
      <c r="C737" s="219"/>
      <c r="D737" s="219"/>
      <c r="E737" s="219"/>
      <c r="F737" s="219"/>
      <c r="G737" s="219"/>
      <c r="H737" s="219"/>
      <c r="I737" s="219"/>
      <c r="J737" s="219"/>
      <c r="K737" s="219"/>
    </row>
    <row r="738" spans="1:11" ht="12.75">
      <c r="A738" s="218"/>
      <c r="B738" s="219"/>
      <c r="C738" s="219"/>
      <c r="D738" s="219"/>
      <c r="E738" s="219"/>
      <c r="F738" s="219"/>
      <c r="G738" s="219"/>
      <c r="H738" s="219"/>
      <c r="I738" s="219"/>
      <c r="J738" s="219"/>
      <c r="K738" s="219"/>
    </row>
    <row r="739" spans="1:11" ht="12.75">
      <c r="A739" s="218"/>
      <c r="B739" s="219"/>
      <c r="C739" s="219"/>
      <c r="D739" s="219"/>
      <c r="E739" s="219"/>
      <c r="F739" s="219"/>
      <c r="G739" s="219"/>
      <c r="H739" s="219"/>
      <c r="I739" s="219"/>
      <c r="J739" s="219"/>
      <c r="K739" s="219"/>
    </row>
    <row r="740" spans="1:11" ht="12.75">
      <c r="A740" s="218"/>
      <c r="B740" s="219"/>
      <c r="C740" s="219"/>
      <c r="D740" s="219"/>
      <c r="E740" s="219"/>
      <c r="F740" s="219"/>
      <c r="G740" s="219"/>
      <c r="H740" s="219"/>
      <c r="I740" s="219"/>
      <c r="J740" s="219"/>
      <c r="K740" s="219"/>
    </row>
    <row r="741" spans="1:11" ht="12.75">
      <c r="A741" s="218"/>
      <c r="B741" s="219"/>
      <c r="C741" s="219"/>
      <c r="D741" s="219"/>
      <c r="E741" s="219"/>
      <c r="F741" s="219"/>
      <c r="G741" s="219"/>
      <c r="H741" s="219"/>
      <c r="I741" s="219"/>
      <c r="J741" s="219"/>
      <c r="K741" s="219"/>
    </row>
    <row r="742" spans="1:11" ht="12.75">
      <c r="A742" s="218"/>
      <c r="B742" s="219"/>
      <c r="C742" s="219"/>
      <c r="D742" s="219"/>
      <c r="E742" s="219"/>
      <c r="F742" s="219"/>
      <c r="G742" s="219"/>
      <c r="H742" s="219"/>
      <c r="I742" s="219"/>
      <c r="J742" s="219"/>
      <c r="K742" s="219"/>
    </row>
    <row r="743" spans="1:11" ht="12.75">
      <c r="A743" s="218"/>
      <c r="B743" s="219"/>
      <c r="C743" s="219"/>
      <c r="D743" s="219"/>
      <c r="E743" s="219"/>
      <c r="F743" s="219"/>
      <c r="G743" s="219"/>
      <c r="H743" s="219"/>
      <c r="I743" s="219"/>
      <c r="J743" s="219"/>
      <c r="K743" s="219"/>
    </row>
    <row r="744" spans="1:11" ht="12.75">
      <c r="A744" s="218"/>
      <c r="B744" s="219"/>
      <c r="C744" s="219"/>
      <c r="D744" s="219"/>
      <c r="E744" s="219"/>
      <c r="F744" s="219"/>
      <c r="G744" s="219"/>
      <c r="H744" s="219"/>
      <c r="I744" s="219"/>
      <c r="J744" s="219"/>
      <c r="K744" s="219"/>
    </row>
    <row r="745" spans="1:11" ht="12.75">
      <c r="A745" s="218"/>
      <c r="B745" s="219"/>
      <c r="C745" s="219"/>
      <c r="D745" s="219"/>
      <c r="E745" s="219"/>
      <c r="F745" s="219"/>
      <c r="G745" s="219"/>
      <c r="H745" s="219"/>
      <c r="I745" s="219"/>
      <c r="J745" s="219"/>
      <c r="K745" s="219"/>
    </row>
    <row r="746" spans="1:11" ht="12.75">
      <c r="A746" s="218"/>
      <c r="B746" s="219"/>
      <c r="C746" s="219"/>
      <c r="D746" s="219"/>
      <c r="E746" s="219"/>
      <c r="F746" s="219"/>
      <c r="G746" s="219"/>
      <c r="H746" s="219"/>
      <c r="I746" s="219"/>
      <c r="J746" s="219"/>
      <c r="K746" s="219"/>
    </row>
    <row r="747" spans="1:11" ht="12.75">
      <c r="A747" s="218"/>
      <c r="B747" s="219"/>
      <c r="C747" s="219"/>
      <c r="D747" s="219"/>
      <c r="E747" s="219"/>
      <c r="F747" s="219"/>
      <c r="G747" s="219"/>
      <c r="H747" s="219"/>
      <c r="I747" s="219"/>
      <c r="J747" s="219"/>
      <c r="K747" s="219"/>
    </row>
    <row r="748" spans="1:11" ht="12.75">
      <c r="A748" s="218"/>
      <c r="B748" s="219"/>
      <c r="C748" s="219"/>
      <c r="D748" s="219"/>
      <c r="E748" s="219"/>
      <c r="F748" s="219"/>
      <c r="G748" s="219"/>
      <c r="H748" s="219"/>
      <c r="I748" s="219"/>
      <c r="J748" s="219"/>
      <c r="K748" s="219"/>
    </row>
    <row r="749" spans="1:11" ht="12.75">
      <c r="A749" s="218"/>
      <c r="B749" s="219"/>
      <c r="C749" s="219"/>
      <c r="D749" s="219"/>
      <c r="E749" s="219"/>
      <c r="F749" s="219"/>
      <c r="G749" s="219"/>
      <c r="H749" s="219"/>
      <c r="I749" s="219"/>
      <c r="J749" s="219"/>
      <c r="K749" s="219"/>
    </row>
    <row r="750" spans="1:11" ht="12.75">
      <c r="A750" s="218"/>
      <c r="B750" s="219"/>
      <c r="C750" s="219"/>
      <c r="D750" s="219"/>
      <c r="E750" s="219"/>
      <c r="F750" s="219"/>
      <c r="G750" s="219"/>
      <c r="H750" s="219"/>
      <c r="I750" s="219"/>
      <c r="J750" s="219"/>
      <c r="K750" s="219"/>
    </row>
    <row r="751" spans="1:11" ht="12.75">
      <c r="A751" s="218"/>
      <c r="B751" s="219"/>
      <c r="C751" s="219"/>
      <c r="D751" s="219"/>
      <c r="E751" s="219"/>
      <c r="F751" s="219"/>
      <c r="G751" s="219"/>
      <c r="H751" s="219"/>
      <c r="I751" s="219"/>
      <c r="J751" s="219"/>
      <c r="K751" s="219"/>
    </row>
    <row r="752" spans="1:11" ht="12.75">
      <c r="A752" s="218"/>
      <c r="B752" s="219"/>
      <c r="C752" s="219"/>
      <c r="D752" s="219"/>
      <c r="E752" s="219"/>
      <c r="F752" s="219"/>
      <c r="G752" s="219"/>
      <c r="H752" s="219"/>
      <c r="I752" s="219"/>
      <c r="J752" s="219"/>
      <c r="K752" s="219"/>
    </row>
    <row r="753" spans="1:11" ht="12.75">
      <c r="A753" s="218"/>
      <c r="B753" s="219"/>
      <c r="C753" s="219"/>
      <c r="D753" s="219"/>
      <c r="E753" s="219"/>
      <c r="F753" s="219"/>
      <c r="G753" s="219"/>
      <c r="H753" s="219"/>
      <c r="I753" s="219"/>
      <c r="J753" s="219"/>
      <c r="K753" s="219"/>
    </row>
    <row r="754" spans="1:11" ht="12.75">
      <c r="A754" s="218"/>
      <c r="B754" s="219"/>
      <c r="C754" s="219"/>
      <c r="D754" s="219"/>
      <c r="E754" s="219"/>
      <c r="F754" s="219"/>
      <c r="G754" s="219"/>
      <c r="H754" s="219"/>
      <c r="I754" s="219"/>
      <c r="J754" s="219"/>
      <c r="K754" s="219"/>
    </row>
    <row r="755" spans="1:11" ht="12.75">
      <c r="A755" s="218"/>
      <c r="B755" s="219"/>
      <c r="C755" s="219"/>
      <c r="D755" s="219"/>
      <c r="E755" s="219"/>
      <c r="F755" s="219"/>
      <c r="G755" s="219"/>
      <c r="H755" s="219"/>
      <c r="I755" s="219"/>
      <c r="J755" s="219"/>
      <c r="K755" s="219"/>
    </row>
    <row r="756" spans="1:11" ht="12.75">
      <c r="A756" s="218"/>
      <c r="B756" s="219"/>
      <c r="C756" s="219"/>
      <c r="D756" s="219"/>
      <c r="E756" s="219"/>
      <c r="F756" s="219"/>
      <c r="G756" s="219"/>
      <c r="H756" s="219"/>
      <c r="I756" s="219"/>
      <c r="J756" s="219"/>
      <c r="K756" s="219"/>
    </row>
    <row r="757" spans="1:11" ht="12.75">
      <c r="A757" s="218"/>
      <c r="B757" s="219"/>
      <c r="C757" s="219"/>
      <c r="D757" s="219"/>
      <c r="E757" s="219"/>
      <c r="F757" s="219"/>
      <c r="G757" s="219"/>
      <c r="H757" s="219"/>
      <c r="I757" s="219"/>
      <c r="J757" s="219"/>
      <c r="K757" s="219"/>
    </row>
    <row r="758" spans="1:11" ht="12.75">
      <c r="A758" s="218"/>
      <c r="B758" s="219"/>
      <c r="C758" s="219"/>
      <c r="D758" s="219"/>
      <c r="E758" s="219"/>
      <c r="F758" s="219"/>
      <c r="G758" s="219"/>
      <c r="H758" s="219"/>
      <c r="I758" s="219"/>
      <c r="J758" s="219"/>
      <c r="K758" s="219"/>
    </row>
    <row r="759" spans="1:11" ht="12.75">
      <c r="A759" s="218"/>
      <c r="B759" s="219"/>
      <c r="C759" s="219"/>
      <c r="D759" s="219"/>
      <c r="E759" s="219"/>
      <c r="F759" s="219"/>
      <c r="G759" s="219"/>
      <c r="H759" s="219"/>
      <c r="I759" s="219"/>
      <c r="J759" s="219"/>
      <c r="K759" s="219"/>
    </row>
    <row r="760" spans="1:11" ht="12.75">
      <c r="A760" s="218"/>
      <c r="B760" s="219"/>
      <c r="C760" s="219"/>
      <c r="D760" s="219"/>
      <c r="E760" s="219"/>
      <c r="F760" s="219"/>
      <c r="G760" s="219"/>
      <c r="H760" s="219"/>
      <c r="I760" s="219"/>
      <c r="J760" s="219"/>
      <c r="K760" s="219"/>
    </row>
    <row r="761" spans="1:11" ht="12.75">
      <c r="A761" s="218"/>
      <c r="B761" s="219"/>
      <c r="C761" s="219"/>
      <c r="D761" s="219"/>
      <c r="E761" s="219"/>
      <c r="F761" s="219"/>
      <c r="G761" s="219"/>
      <c r="H761" s="219"/>
      <c r="I761" s="219"/>
      <c r="J761" s="219"/>
      <c r="K761" s="219"/>
    </row>
    <row r="762" spans="1:11" ht="12.75">
      <c r="A762" s="218"/>
      <c r="B762" s="219"/>
      <c r="C762" s="219"/>
      <c r="D762" s="219"/>
      <c r="E762" s="219"/>
      <c r="F762" s="219"/>
      <c r="G762" s="219"/>
      <c r="H762" s="219"/>
      <c r="I762" s="219"/>
      <c r="J762" s="219"/>
      <c r="K762" s="219"/>
    </row>
    <row r="763" spans="1:11" ht="12.75">
      <c r="A763" s="218"/>
      <c r="B763" s="219"/>
      <c r="C763" s="219"/>
      <c r="D763" s="219"/>
      <c r="E763" s="219"/>
      <c r="F763" s="219"/>
      <c r="G763" s="219"/>
      <c r="H763" s="219"/>
      <c r="I763" s="219"/>
      <c r="J763" s="219"/>
      <c r="K763" s="219"/>
    </row>
    <row r="764" spans="1:11" ht="12.75">
      <c r="A764" s="218"/>
      <c r="B764" s="219"/>
      <c r="C764" s="219"/>
      <c r="D764" s="219"/>
      <c r="E764" s="219"/>
      <c r="F764" s="219"/>
      <c r="G764" s="219"/>
      <c r="H764" s="219"/>
      <c r="I764" s="219"/>
      <c r="J764" s="219"/>
      <c r="K764" s="219"/>
    </row>
    <row r="765" spans="1:11" ht="12.75">
      <c r="A765" s="218"/>
      <c r="B765" s="219"/>
      <c r="C765" s="219"/>
      <c r="D765" s="219"/>
      <c r="E765" s="219"/>
      <c r="F765" s="219"/>
      <c r="G765" s="219"/>
      <c r="H765" s="219"/>
      <c r="I765" s="219"/>
      <c r="J765" s="219"/>
      <c r="K765" s="219"/>
    </row>
    <row r="766" spans="1:11" ht="12.75">
      <c r="A766" s="218"/>
      <c r="B766" s="219"/>
      <c r="C766" s="219"/>
      <c r="D766" s="219"/>
      <c r="E766" s="219"/>
      <c r="F766" s="219"/>
      <c r="G766" s="219"/>
      <c r="H766" s="219"/>
      <c r="I766" s="219"/>
      <c r="J766" s="219"/>
      <c r="K766" s="219"/>
    </row>
    <row r="767" spans="1:11" ht="12.75">
      <c r="A767" s="218"/>
      <c r="B767" s="219"/>
      <c r="C767" s="219"/>
      <c r="D767" s="219"/>
      <c r="E767" s="219"/>
      <c r="F767" s="219"/>
      <c r="G767" s="219"/>
      <c r="H767" s="219"/>
      <c r="I767" s="219"/>
      <c r="J767" s="219"/>
      <c r="K767" s="219"/>
    </row>
    <row r="768" spans="1:11" ht="12.75">
      <c r="A768" s="218"/>
      <c r="B768" s="219"/>
      <c r="C768" s="219"/>
      <c r="D768" s="219"/>
      <c r="E768" s="219"/>
      <c r="F768" s="219"/>
      <c r="G768" s="219"/>
      <c r="H768" s="219"/>
      <c r="I768" s="219"/>
      <c r="J768" s="219"/>
      <c r="K768" s="219"/>
    </row>
    <row r="769" spans="1:11" ht="12.75">
      <c r="A769" s="218"/>
      <c r="B769" s="219"/>
      <c r="C769" s="219"/>
      <c r="D769" s="219"/>
      <c r="E769" s="219"/>
      <c r="F769" s="219"/>
      <c r="G769" s="219"/>
      <c r="H769" s="219"/>
      <c r="I769" s="219"/>
      <c r="J769" s="219"/>
      <c r="K769" s="219"/>
    </row>
    <row r="770" spans="1:11" ht="12.75">
      <c r="A770" s="218"/>
      <c r="B770" s="219"/>
      <c r="C770" s="219"/>
      <c r="D770" s="219"/>
      <c r="E770" s="219"/>
      <c r="F770" s="219"/>
      <c r="G770" s="219"/>
      <c r="H770" s="219"/>
      <c r="I770" s="219"/>
      <c r="J770" s="219"/>
      <c r="K770" s="219"/>
    </row>
    <row r="771" spans="1:11" ht="12.75">
      <c r="A771" s="218"/>
      <c r="B771" s="219"/>
      <c r="C771" s="219"/>
      <c r="D771" s="219"/>
      <c r="E771" s="219"/>
      <c r="F771" s="219"/>
      <c r="G771" s="219"/>
      <c r="H771" s="219"/>
      <c r="I771" s="219"/>
      <c r="J771" s="219"/>
      <c r="K771" s="219"/>
    </row>
    <row r="772" spans="1:11" ht="12.75">
      <c r="A772" s="218"/>
      <c r="B772" s="219"/>
      <c r="C772" s="219"/>
      <c r="D772" s="219"/>
      <c r="E772" s="219"/>
      <c r="F772" s="219"/>
      <c r="G772" s="219"/>
      <c r="H772" s="219"/>
      <c r="I772" s="219"/>
      <c r="J772" s="219"/>
      <c r="K772" s="219"/>
    </row>
    <row r="773" spans="1:11" ht="12.75">
      <c r="A773" s="218"/>
      <c r="B773" s="219"/>
      <c r="C773" s="219"/>
      <c r="D773" s="219"/>
      <c r="E773" s="219"/>
      <c r="F773" s="219"/>
      <c r="G773" s="219"/>
      <c r="H773" s="219"/>
      <c r="I773" s="219"/>
      <c r="J773" s="219"/>
      <c r="K773" s="219"/>
    </row>
    <row r="774" spans="1:11" ht="12.75">
      <c r="A774" s="218"/>
      <c r="B774" s="219"/>
      <c r="C774" s="219"/>
      <c r="D774" s="219"/>
      <c r="E774" s="219"/>
      <c r="F774" s="219"/>
      <c r="G774" s="219"/>
      <c r="H774" s="219"/>
      <c r="I774" s="219"/>
      <c r="J774" s="219"/>
      <c r="K774" s="219"/>
    </row>
    <row r="775" spans="1:11" ht="12.75">
      <c r="A775" s="218"/>
      <c r="B775" s="219"/>
      <c r="C775" s="219"/>
      <c r="D775" s="219"/>
      <c r="E775" s="219"/>
      <c r="F775" s="219"/>
      <c r="G775" s="219"/>
      <c r="H775" s="219"/>
      <c r="I775" s="219"/>
      <c r="J775" s="219"/>
      <c r="K775" s="219"/>
    </row>
    <row r="776" spans="1:11" ht="12.75">
      <c r="A776" s="218"/>
      <c r="B776" s="219"/>
      <c r="C776" s="219"/>
      <c r="D776" s="219"/>
      <c r="E776" s="219"/>
      <c r="F776" s="219"/>
      <c r="G776" s="219"/>
      <c r="H776" s="219"/>
      <c r="I776" s="219"/>
      <c r="J776" s="219"/>
      <c r="K776" s="219"/>
    </row>
    <row r="777" spans="1:11" ht="12.75">
      <c r="A777" s="218"/>
      <c r="B777" s="219"/>
      <c r="C777" s="219"/>
      <c r="D777" s="219"/>
      <c r="E777" s="219"/>
      <c r="F777" s="219"/>
      <c r="G777" s="219"/>
      <c r="H777" s="219"/>
      <c r="I777" s="219"/>
      <c r="J777" s="219"/>
      <c r="K777" s="219"/>
    </row>
    <row r="778" spans="1:11" ht="12.75">
      <c r="A778" s="218"/>
      <c r="B778" s="219"/>
      <c r="C778" s="219"/>
      <c r="D778" s="219"/>
      <c r="E778" s="219"/>
      <c r="F778" s="219"/>
      <c r="G778" s="219"/>
      <c r="H778" s="219"/>
      <c r="I778" s="219"/>
      <c r="J778" s="219"/>
      <c r="K778" s="219"/>
    </row>
    <row r="779" spans="1:11" ht="12.75">
      <c r="A779" s="218"/>
      <c r="B779" s="219"/>
      <c r="C779" s="219"/>
      <c r="D779" s="219"/>
      <c r="E779" s="219"/>
      <c r="F779" s="219"/>
      <c r="G779" s="219"/>
      <c r="H779" s="219"/>
      <c r="I779" s="219"/>
      <c r="J779" s="219"/>
      <c r="K779" s="219"/>
    </row>
    <row r="780" spans="1:11" ht="12.75">
      <c r="A780" s="218"/>
      <c r="B780" s="219"/>
      <c r="C780" s="219"/>
      <c r="D780" s="219"/>
      <c r="E780" s="219"/>
      <c r="F780" s="219"/>
      <c r="G780" s="219"/>
      <c r="H780" s="219"/>
      <c r="I780" s="219"/>
      <c r="J780" s="219"/>
      <c r="K780" s="219"/>
    </row>
    <row r="781" spans="1:11" ht="12.75">
      <c r="A781" s="218"/>
      <c r="B781" s="219"/>
      <c r="C781" s="219"/>
      <c r="D781" s="219"/>
      <c r="E781" s="219"/>
      <c r="F781" s="219"/>
      <c r="G781" s="219"/>
      <c r="H781" s="219"/>
      <c r="I781" s="219"/>
      <c r="J781" s="219"/>
      <c r="K781" s="219"/>
    </row>
    <row r="782" spans="1:11" ht="12.75">
      <c r="A782" s="218"/>
      <c r="B782" s="219"/>
      <c r="C782" s="219"/>
      <c r="D782" s="219"/>
      <c r="E782" s="219"/>
      <c r="F782" s="219"/>
      <c r="G782" s="219"/>
      <c r="H782" s="219"/>
      <c r="I782" s="219"/>
      <c r="J782" s="219"/>
      <c r="K782" s="219"/>
    </row>
    <row r="783" spans="1:11" ht="12.75">
      <c r="A783" s="218"/>
      <c r="B783" s="219"/>
      <c r="C783" s="219"/>
      <c r="D783" s="219"/>
      <c r="E783" s="219"/>
      <c r="F783" s="219"/>
      <c r="G783" s="219"/>
      <c r="H783" s="219"/>
      <c r="I783" s="219"/>
      <c r="J783" s="219"/>
      <c r="K783" s="219"/>
    </row>
    <row r="784" spans="1:11" ht="12.75">
      <c r="A784" s="218"/>
      <c r="B784" s="219"/>
      <c r="C784" s="219"/>
      <c r="D784" s="219"/>
      <c r="E784" s="219"/>
      <c r="F784" s="219"/>
      <c r="G784" s="219"/>
      <c r="H784" s="219"/>
      <c r="I784" s="219"/>
      <c r="J784" s="219"/>
      <c r="K784" s="219"/>
    </row>
    <row r="785" spans="1:11" ht="12.75">
      <c r="A785" s="218"/>
      <c r="B785" s="219"/>
      <c r="C785" s="219"/>
      <c r="D785" s="219"/>
      <c r="E785" s="219"/>
      <c r="F785" s="219"/>
      <c r="G785" s="219"/>
      <c r="H785" s="219"/>
      <c r="I785" s="219"/>
      <c r="J785" s="219"/>
      <c r="K785" s="219"/>
    </row>
    <row r="786" spans="1:11" ht="12.75">
      <c r="A786" s="218"/>
      <c r="B786" s="219"/>
      <c r="C786" s="219"/>
      <c r="D786" s="219"/>
      <c r="E786" s="219"/>
      <c r="F786" s="219"/>
      <c r="G786" s="219"/>
      <c r="H786" s="219"/>
      <c r="I786" s="219"/>
      <c r="J786" s="219"/>
      <c r="K786" s="219"/>
    </row>
    <row r="787" spans="1:11" ht="12.75">
      <c r="A787" s="218"/>
      <c r="B787" s="219"/>
      <c r="C787" s="219"/>
      <c r="D787" s="219"/>
      <c r="E787" s="219"/>
      <c r="F787" s="219"/>
      <c r="G787" s="219"/>
      <c r="H787" s="219"/>
      <c r="I787" s="219"/>
      <c r="J787" s="219"/>
      <c r="K787" s="219"/>
    </row>
    <row r="788" spans="1:11" ht="12.75">
      <c r="A788" s="218"/>
      <c r="B788" s="219"/>
      <c r="C788" s="219"/>
      <c r="D788" s="219"/>
      <c r="E788" s="219"/>
      <c r="F788" s="219"/>
      <c r="G788" s="219"/>
      <c r="H788" s="219"/>
      <c r="I788" s="219"/>
      <c r="J788" s="219"/>
      <c r="K788" s="219"/>
    </row>
    <row r="789" spans="1:11" ht="12.75">
      <c r="A789" s="218"/>
      <c r="B789" s="219"/>
      <c r="C789" s="219"/>
      <c r="D789" s="219"/>
      <c r="E789" s="219"/>
      <c r="F789" s="219"/>
      <c r="G789" s="219"/>
      <c r="H789" s="219"/>
      <c r="I789" s="219"/>
      <c r="J789" s="219"/>
      <c r="K789" s="219"/>
    </row>
    <row r="790" spans="1:11" ht="12.75">
      <c r="A790" s="218"/>
      <c r="B790" s="219"/>
      <c r="C790" s="219"/>
      <c r="D790" s="219"/>
      <c r="E790" s="219"/>
      <c r="F790" s="219"/>
      <c r="G790" s="219"/>
      <c r="H790" s="219"/>
      <c r="I790" s="219"/>
      <c r="J790" s="219"/>
      <c r="K790" s="219"/>
    </row>
    <row r="791" spans="1:11" ht="12.75">
      <c r="A791" s="218"/>
      <c r="B791" s="219"/>
      <c r="C791" s="219"/>
      <c r="D791" s="219"/>
      <c r="E791" s="219"/>
      <c r="F791" s="219"/>
      <c r="G791" s="219"/>
      <c r="H791" s="219"/>
      <c r="I791" s="219"/>
      <c r="J791" s="219"/>
      <c r="K791" s="219"/>
    </row>
    <row r="792" spans="1:11" ht="12.75">
      <c r="A792" s="218"/>
      <c r="B792" s="219"/>
      <c r="C792" s="219"/>
      <c r="D792" s="219"/>
      <c r="E792" s="219"/>
      <c r="F792" s="219"/>
      <c r="G792" s="219"/>
      <c r="H792" s="219"/>
      <c r="I792" s="219"/>
      <c r="J792" s="219"/>
      <c r="K792" s="219"/>
    </row>
    <row r="793" spans="1:11" ht="12.75">
      <c r="A793" s="218"/>
      <c r="B793" s="219"/>
      <c r="C793" s="219"/>
      <c r="D793" s="219"/>
      <c r="E793" s="219"/>
      <c r="F793" s="219"/>
      <c r="G793" s="219"/>
      <c r="H793" s="219"/>
      <c r="I793" s="219"/>
      <c r="J793" s="219"/>
      <c r="K793" s="219"/>
    </row>
    <row r="794" spans="1:11" ht="12.75">
      <c r="A794" s="218"/>
      <c r="B794" s="219"/>
      <c r="C794" s="219"/>
      <c r="D794" s="219"/>
      <c r="E794" s="219"/>
      <c r="F794" s="219"/>
      <c r="G794" s="219"/>
      <c r="H794" s="219"/>
      <c r="I794" s="219"/>
      <c r="J794" s="219"/>
      <c r="K794" s="219"/>
    </row>
    <row r="795" spans="1:11" ht="12.75">
      <c r="A795" s="218"/>
      <c r="B795" s="219"/>
      <c r="C795" s="219"/>
      <c r="D795" s="219"/>
      <c r="E795" s="219"/>
      <c r="F795" s="219"/>
      <c r="G795" s="219"/>
      <c r="H795" s="219"/>
      <c r="I795" s="219"/>
      <c r="J795" s="219"/>
      <c r="K795" s="219"/>
    </row>
    <row r="796" spans="1:11" ht="12.75">
      <c r="A796" s="218"/>
      <c r="B796" s="219"/>
      <c r="C796" s="219"/>
      <c r="D796" s="219"/>
      <c r="E796" s="219"/>
      <c r="F796" s="219"/>
      <c r="G796" s="219"/>
      <c r="H796" s="219"/>
      <c r="I796" s="219"/>
      <c r="J796" s="219"/>
      <c r="K796" s="219"/>
    </row>
    <row r="797" spans="1:11" ht="12.75">
      <c r="A797" s="218"/>
      <c r="B797" s="219"/>
      <c r="C797" s="219"/>
      <c r="D797" s="219"/>
      <c r="E797" s="219"/>
      <c r="F797" s="219"/>
      <c r="G797" s="219"/>
      <c r="H797" s="219"/>
      <c r="I797" s="219"/>
      <c r="J797" s="219"/>
      <c r="K797" s="219"/>
    </row>
    <row r="798" spans="1:11" ht="12.75">
      <c r="A798" s="218"/>
      <c r="B798" s="219"/>
      <c r="C798" s="219"/>
      <c r="D798" s="219"/>
      <c r="E798" s="219"/>
      <c r="F798" s="219"/>
      <c r="G798" s="219"/>
      <c r="H798" s="219"/>
      <c r="I798" s="219"/>
      <c r="J798" s="219"/>
      <c r="K798" s="219"/>
    </row>
    <row r="799" spans="1:11" ht="12.75">
      <c r="A799" s="218"/>
      <c r="B799" s="219"/>
      <c r="C799" s="219"/>
      <c r="D799" s="219"/>
      <c r="E799" s="219"/>
      <c r="F799" s="219"/>
      <c r="G799" s="219"/>
      <c r="H799" s="219"/>
      <c r="I799" s="219"/>
      <c r="J799" s="219"/>
      <c r="K799" s="219"/>
    </row>
    <row r="800" spans="1:11" ht="12.75">
      <c r="A800" s="218"/>
      <c r="B800" s="219"/>
      <c r="C800" s="219"/>
      <c r="D800" s="219"/>
      <c r="E800" s="219"/>
      <c r="F800" s="219"/>
      <c r="G800" s="219"/>
      <c r="H800" s="219"/>
      <c r="I800" s="219"/>
      <c r="J800" s="219"/>
      <c r="K800" s="219"/>
    </row>
    <row r="801" spans="1:11" ht="12.75">
      <c r="A801" s="218"/>
      <c r="B801" s="219"/>
      <c r="C801" s="219"/>
      <c r="D801" s="219"/>
      <c r="E801" s="219"/>
      <c r="F801" s="219"/>
      <c r="G801" s="219"/>
      <c r="H801" s="219"/>
      <c r="I801" s="219"/>
      <c r="J801" s="219"/>
      <c r="K801" s="219"/>
    </row>
    <row r="802" spans="1:11" ht="12.75">
      <c r="A802" s="218"/>
      <c r="B802" s="219"/>
      <c r="C802" s="219"/>
      <c r="D802" s="219"/>
      <c r="E802" s="219"/>
      <c r="F802" s="219"/>
      <c r="G802" s="219"/>
      <c r="H802" s="219"/>
      <c r="I802" s="219"/>
      <c r="J802" s="219"/>
      <c r="K802" s="219"/>
    </row>
    <row r="803" spans="1:11" ht="12.75">
      <c r="A803" s="218"/>
      <c r="B803" s="219"/>
      <c r="C803" s="219"/>
      <c r="D803" s="219"/>
      <c r="E803" s="219"/>
      <c r="F803" s="219"/>
      <c r="G803" s="219"/>
      <c r="H803" s="219"/>
      <c r="I803" s="219"/>
      <c r="J803" s="219"/>
      <c r="K803" s="219"/>
    </row>
    <row r="804" spans="1:11" ht="12.75">
      <c r="A804" s="218"/>
      <c r="B804" s="219"/>
      <c r="C804" s="219"/>
      <c r="D804" s="219"/>
      <c r="E804" s="219"/>
      <c r="F804" s="219"/>
      <c r="G804" s="219"/>
      <c r="H804" s="219"/>
      <c r="I804" s="219"/>
      <c r="J804" s="219"/>
      <c r="K804" s="219"/>
    </row>
    <row r="805" spans="1:11" ht="12.75">
      <c r="A805" s="218"/>
      <c r="B805" s="219"/>
      <c r="C805" s="219"/>
      <c r="D805" s="219"/>
      <c r="E805" s="219"/>
      <c r="F805" s="219"/>
      <c r="G805" s="219"/>
      <c r="H805" s="219"/>
      <c r="I805" s="219"/>
      <c r="J805" s="219"/>
      <c r="K805" s="219"/>
    </row>
    <row r="806" spans="1:11" ht="12.75">
      <c r="A806" s="218"/>
      <c r="B806" s="219"/>
      <c r="C806" s="219"/>
      <c r="D806" s="219"/>
      <c r="E806" s="219"/>
      <c r="F806" s="219"/>
      <c r="G806" s="219"/>
      <c r="H806" s="219"/>
      <c r="I806" s="219"/>
      <c r="J806" s="219"/>
      <c r="K806" s="219"/>
    </row>
    <row r="807" spans="1:11" ht="12.75">
      <c r="A807" s="218"/>
      <c r="B807" s="219"/>
      <c r="C807" s="219"/>
      <c r="D807" s="219"/>
      <c r="E807" s="219"/>
      <c r="F807" s="219"/>
      <c r="G807" s="219"/>
      <c r="H807" s="219"/>
      <c r="I807" s="219"/>
      <c r="J807" s="219"/>
      <c r="K807" s="219"/>
    </row>
    <row r="808" spans="1:11" ht="12.75">
      <c r="A808" s="218"/>
      <c r="B808" s="219"/>
      <c r="C808" s="219"/>
      <c r="D808" s="219"/>
      <c r="E808" s="219"/>
      <c r="F808" s="219"/>
      <c r="G808" s="219"/>
      <c r="H808" s="219"/>
      <c r="I808" s="219"/>
      <c r="J808" s="219"/>
      <c r="K808" s="219"/>
    </row>
    <row r="809" spans="1:11" ht="12.75">
      <c r="A809" s="218"/>
      <c r="B809" s="219"/>
      <c r="C809" s="219"/>
      <c r="D809" s="219"/>
      <c r="E809" s="219"/>
      <c r="F809" s="219"/>
      <c r="G809" s="219"/>
      <c r="H809" s="219"/>
      <c r="I809" s="219"/>
      <c r="J809" s="219"/>
      <c r="K809" s="219"/>
    </row>
    <row r="810" spans="1:11" ht="12.75">
      <c r="A810" s="218"/>
      <c r="B810" s="219"/>
      <c r="C810" s="219"/>
      <c r="D810" s="219"/>
      <c r="E810" s="219"/>
      <c r="F810" s="219"/>
      <c r="G810" s="219"/>
      <c r="H810" s="219"/>
      <c r="I810" s="219"/>
      <c r="J810" s="219"/>
      <c r="K810" s="219"/>
    </row>
    <row r="811" spans="1:11" ht="12.75">
      <c r="A811" s="218"/>
      <c r="B811" s="219"/>
      <c r="C811" s="219"/>
      <c r="D811" s="219"/>
      <c r="E811" s="219"/>
      <c r="F811" s="219"/>
      <c r="G811" s="219"/>
      <c r="H811" s="219"/>
      <c r="I811" s="219"/>
      <c r="J811" s="219"/>
      <c r="K811" s="219"/>
    </row>
    <row r="812" spans="1:11" ht="12.75">
      <c r="A812" s="218"/>
      <c r="B812" s="219"/>
      <c r="C812" s="219"/>
      <c r="D812" s="219"/>
      <c r="E812" s="219"/>
      <c r="F812" s="219"/>
      <c r="G812" s="219"/>
      <c r="H812" s="219"/>
      <c r="I812" s="219"/>
      <c r="J812" s="219"/>
      <c r="K812" s="219"/>
    </row>
    <row r="813" spans="1:11" ht="12.75">
      <c r="A813" s="218"/>
      <c r="B813" s="219"/>
      <c r="C813" s="219"/>
      <c r="D813" s="219"/>
      <c r="E813" s="219"/>
      <c r="F813" s="219"/>
      <c r="G813" s="219"/>
      <c r="H813" s="219"/>
      <c r="I813" s="219"/>
      <c r="J813" s="219"/>
      <c r="K813" s="219"/>
    </row>
    <row r="814" spans="1:11" ht="12.75">
      <c r="A814" s="218"/>
      <c r="B814" s="219"/>
      <c r="C814" s="219"/>
      <c r="D814" s="219"/>
      <c r="E814" s="219"/>
      <c r="F814" s="219"/>
      <c r="G814" s="219"/>
      <c r="H814" s="219"/>
      <c r="I814" s="219"/>
      <c r="J814" s="219"/>
      <c r="K814" s="219"/>
    </row>
    <row r="815" spans="1:11" ht="12.75">
      <c r="A815" s="218"/>
      <c r="B815" s="219"/>
      <c r="C815" s="219"/>
      <c r="D815" s="219"/>
      <c r="E815" s="219"/>
      <c r="F815" s="219"/>
      <c r="G815" s="219"/>
      <c r="H815" s="219"/>
      <c r="I815" s="219"/>
      <c r="J815" s="219"/>
      <c r="K815" s="219"/>
    </row>
    <row r="816" spans="1:11" ht="12.75">
      <c r="A816" s="218"/>
      <c r="B816" s="219"/>
      <c r="C816" s="219"/>
      <c r="D816" s="219"/>
      <c r="E816" s="219"/>
      <c r="F816" s="219"/>
      <c r="G816" s="219"/>
      <c r="H816" s="219"/>
      <c r="I816" s="219"/>
      <c r="J816" s="219"/>
      <c r="K816" s="219"/>
    </row>
    <row r="817" spans="1:11" ht="12.75">
      <c r="A817" s="218"/>
      <c r="B817" s="219"/>
      <c r="C817" s="219"/>
      <c r="D817" s="219"/>
      <c r="E817" s="219"/>
      <c r="F817" s="219"/>
      <c r="G817" s="219"/>
      <c r="H817" s="219"/>
      <c r="I817" s="219"/>
      <c r="J817" s="219"/>
      <c r="K817" s="219"/>
    </row>
    <row r="818" spans="1:11" ht="12.75">
      <c r="A818" s="218"/>
      <c r="B818" s="219"/>
      <c r="C818" s="219"/>
      <c r="D818" s="219"/>
      <c r="E818" s="219"/>
      <c r="F818" s="219"/>
      <c r="G818" s="219"/>
      <c r="H818" s="219"/>
      <c r="I818" s="219"/>
      <c r="J818" s="219"/>
      <c r="K818" s="219"/>
    </row>
    <row r="819" spans="1:11" ht="12.75">
      <c r="A819" s="218"/>
      <c r="B819" s="219"/>
      <c r="C819" s="219"/>
      <c r="D819" s="219"/>
      <c r="E819" s="219"/>
      <c r="F819" s="219"/>
      <c r="G819" s="219"/>
      <c r="H819" s="219"/>
      <c r="I819" s="219"/>
      <c r="J819" s="219"/>
      <c r="K819" s="219"/>
    </row>
    <row r="820" spans="1:11" ht="12.75">
      <c r="A820" s="218"/>
      <c r="B820" s="219"/>
      <c r="C820" s="219"/>
      <c r="D820" s="219"/>
      <c r="E820" s="219"/>
      <c r="F820" s="219"/>
      <c r="G820" s="219"/>
      <c r="H820" s="219"/>
      <c r="I820" s="219"/>
      <c r="J820" s="219"/>
      <c r="K820" s="219"/>
    </row>
    <row r="821" spans="1:11" ht="12.75">
      <c r="A821" s="218"/>
      <c r="B821" s="219"/>
      <c r="C821" s="219"/>
      <c r="D821" s="219"/>
      <c r="E821" s="219"/>
      <c r="F821" s="219"/>
      <c r="G821" s="219"/>
      <c r="H821" s="219"/>
      <c r="I821" s="219"/>
      <c r="J821" s="219"/>
      <c r="K821" s="219"/>
    </row>
    <row r="822" spans="1:11" ht="12.75">
      <c r="A822" s="218"/>
      <c r="B822" s="219"/>
      <c r="C822" s="219"/>
      <c r="D822" s="219"/>
      <c r="E822" s="219"/>
      <c r="F822" s="219"/>
      <c r="G822" s="219"/>
      <c r="H822" s="219"/>
      <c r="I822" s="219"/>
      <c r="J822" s="219"/>
      <c r="K822" s="219"/>
    </row>
    <row r="823" spans="1:11" ht="12.75">
      <c r="A823" s="218"/>
      <c r="B823" s="219"/>
      <c r="C823" s="219"/>
      <c r="D823" s="219"/>
      <c r="E823" s="219"/>
      <c r="F823" s="219"/>
      <c r="G823" s="219"/>
      <c r="H823" s="219"/>
      <c r="I823" s="219"/>
      <c r="J823" s="219"/>
      <c r="K823" s="219"/>
    </row>
    <row r="824" spans="1:11" ht="12.75">
      <c r="A824" s="218"/>
      <c r="B824" s="219"/>
      <c r="C824" s="219"/>
      <c r="D824" s="219"/>
      <c r="E824" s="219"/>
      <c r="F824" s="219"/>
      <c r="G824" s="219"/>
      <c r="H824" s="219"/>
      <c r="I824" s="219"/>
      <c r="J824" s="219"/>
      <c r="K824" s="219"/>
    </row>
    <row r="825" spans="1:11" ht="12.75">
      <c r="A825" s="218"/>
      <c r="B825" s="219"/>
      <c r="C825" s="219"/>
      <c r="D825" s="219"/>
      <c r="E825" s="219"/>
      <c r="F825" s="219"/>
      <c r="G825" s="219"/>
      <c r="H825" s="219"/>
      <c r="I825" s="219"/>
      <c r="J825" s="219"/>
      <c r="K825" s="219"/>
    </row>
    <row r="826" spans="1:11" ht="12.75">
      <c r="A826" s="218"/>
      <c r="B826" s="219"/>
      <c r="C826" s="219"/>
      <c r="D826" s="219"/>
      <c r="E826" s="219"/>
      <c r="F826" s="219"/>
      <c r="G826" s="219"/>
      <c r="H826" s="219"/>
      <c r="I826" s="219"/>
      <c r="J826" s="219"/>
      <c r="K826" s="219"/>
    </row>
    <row r="827" spans="1:11" ht="12.75">
      <c r="A827" s="218"/>
      <c r="B827" s="219"/>
      <c r="C827" s="219"/>
      <c r="D827" s="219"/>
      <c r="E827" s="219"/>
      <c r="F827" s="219"/>
      <c r="G827" s="219"/>
      <c r="H827" s="219"/>
      <c r="I827" s="219"/>
      <c r="J827" s="219"/>
      <c r="K827" s="219"/>
    </row>
    <row r="828" spans="1:11" ht="12.75">
      <c r="A828" s="218"/>
      <c r="B828" s="219"/>
      <c r="C828" s="219"/>
      <c r="D828" s="219"/>
      <c r="E828" s="219"/>
      <c r="F828" s="219"/>
      <c r="G828" s="219"/>
      <c r="H828" s="219"/>
      <c r="I828" s="219"/>
      <c r="J828" s="219"/>
      <c r="K828" s="219"/>
    </row>
    <row r="829" spans="1:11" ht="12.75">
      <c r="A829" s="218"/>
      <c r="B829" s="219"/>
      <c r="C829" s="219"/>
      <c r="D829" s="219"/>
      <c r="E829" s="219"/>
      <c r="F829" s="219"/>
      <c r="G829" s="219"/>
      <c r="H829" s="219"/>
      <c r="I829" s="219"/>
      <c r="J829" s="219"/>
      <c r="K829" s="219"/>
    </row>
    <row r="830" spans="1:11" ht="12.75">
      <c r="A830" s="218"/>
      <c r="B830" s="219"/>
      <c r="C830" s="219"/>
      <c r="D830" s="219"/>
      <c r="E830" s="219"/>
      <c r="F830" s="219"/>
      <c r="G830" s="219"/>
      <c r="H830" s="219"/>
      <c r="I830" s="219"/>
      <c r="J830" s="219"/>
      <c r="K830" s="219"/>
    </row>
    <row r="831" spans="1:11" ht="12.75">
      <c r="A831" s="218"/>
      <c r="B831" s="219"/>
      <c r="C831" s="219"/>
      <c r="D831" s="219"/>
      <c r="E831" s="219"/>
      <c r="F831" s="219"/>
      <c r="G831" s="219"/>
      <c r="H831" s="219"/>
      <c r="I831" s="219"/>
      <c r="J831" s="219"/>
      <c r="K831" s="219"/>
    </row>
    <row r="832" spans="1:11" ht="12.75">
      <c r="A832" s="218"/>
      <c r="B832" s="219"/>
      <c r="C832" s="219"/>
      <c r="D832" s="219"/>
      <c r="E832" s="219"/>
      <c r="F832" s="219"/>
      <c r="G832" s="219"/>
      <c r="H832" s="219"/>
      <c r="I832" s="219"/>
      <c r="J832" s="219"/>
      <c r="K832" s="219"/>
    </row>
    <row r="833" spans="1:11" ht="12.75">
      <c r="A833" s="218"/>
      <c r="B833" s="219"/>
      <c r="C833" s="219"/>
      <c r="D833" s="219"/>
      <c r="E833" s="219"/>
      <c r="F833" s="219"/>
      <c r="G833" s="219"/>
      <c r="H833" s="219"/>
      <c r="I833" s="219"/>
      <c r="J833" s="219"/>
      <c r="K833" s="219"/>
    </row>
    <row r="834" spans="1:11" ht="12.75">
      <c r="A834" s="218"/>
      <c r="B834" s="219"/>
      <c r="C834" s="219"/>
      <c r="D834" s="219"/>
      <c r="E834" s="219"/>
      <c r="F834" s="219"/>
      <c r="G834" s="219"/>
      <c r="H834" s="219"/>
      <c r="I834" s="219"/>
      <c r="J834" s="219"/>
      <c r="K834" s="219"/>
    </row>
    <row r="835" spans="1:11" ht="12.75">
      <c r="A835" s="218"/>
      <c r="B835" s="219"/>
      <c r="C835" s="219"/>
      <c r="D835" s="219"/>
      <c r="E835" s="219"/>
      <c r="F835" s="219"/>
      <c r="G835" s="219"/>
      <c r="H835" s="219"/>
      <c r="I835" s="219"/>
      <c r="J835" s="219"/>
      <c r="K835" s="219"/>
    </row>
    <row r="836" spans="1:11" ht="12.75">
      <c r="A836" s="218"/>
      <c r="B836" s="219"/>
      <c r="C836" s="219"/>
      <c r="D836" s="219"/>
      <c r="E836" s="219"/>
      <c r="F836" s="219"/>
      <c r="G836" s="219"/>
      <c r="H836" s="219"/>
      <c r="I836" s="219"/>
      <c r="J836" s="219"/>
      <c r="K836" s="219"/>
    </row>
    <row r="837" spans="1:11" ht="12.75">
      <c r="A837" s="218"/>
      <c r="B837" s="219"/>
      <c r="C837" s="219"/>
      <c r="D837" s="219"/>
      <c r="E837" s="219"/>
      <c r="F837" s="219"/>
      <c r="G837" s="219"/>
      <c r="H837" s="219"/>
      <c r="I837" s="219"/>
      <c r="J837" s="219"/>
      <c r="K837" s="219"/>
    </row>
    <row r="838" spans="1:11" ht="12.75">
      <c r="A838" s="218"/>
      <c r="B838" s="219"/>
      <c r="C838" s="219"/>
      <c r="D838" s="219"/>
      <c r="E838" s="219"/>
      <c r="F838" s="219"/>
      <c r="G838" s="219"/>
      <c r="H838" s="219"/>
      <c r="I838" s="219"/>
      <c r="J838" s="219"/>
      <c r="K838" s="219"/>
    </row>
    <row r="839" spans="1:11" ht="12.75">
      <c r="A839" s="218"/>
      <c r="B839" s="219"/>
      <c r="C839" s="219"/>
      <c r="D839" s="219"/>
      <c r="E839" s="219"/>
      <c r="F839" s="219"/>
      <c r="G839" s="219"/>
      <c r="H839" s="219"/>
      <c r="I839" s="219"/>
      <c r="J839" s="219"/>
      <c r="K839" s="219"/>
    </row>
    <row r="840" spans="1:11" ht="12.75">
      <c r="A840" s="218"/>
      <c r="B840" s="219"/>
      <c r="C840" s="219"/>
      <c r="D840" s="219"/>
      <c r="E840" s="219"/>
      <c r="F840" s="219"/>
      <c r="G840" s="219"/>
      <c r="H840" s="219"/>
      <c r="I840" s="219"/>
      <c r="J840" s="219"/>
      <c r="K840" s="219"/>
    </row>
    <row r="841" spans="1:11" ht="12.75">
      <c r="A841" s="218"/>
      <c r="B841" s="219"/>
      <c r="C841" s="219"/>
      <c r="D841" s="219"/>
      <c r="E841" s="219"/>
      <c r="F841" s="219"/>
      <c r="G841" s="219"/>
      <c r="H841" s="219"/>
      <c r="I841" s="219"/>
      <c r="J841" s="219"/>
      <c r="K841" s="219"/>
    </row>
    <row r="842" spans="1:11" ht="12.75">
      <c r="A842" s="218"/>
      <c r="B842" s="219"/>
      <c r="C842" s="219"/>
      <c r="D842" s="219"/>
      <c r="E842" s="219"/>
      <c r="F842" s="219"/>
      <c r="G842" s="219"/>
      <c r="H842" s="219"/>
      <c r="I842" s="219"/>
      <c r="J842" s="219"/>
      <c r="K842" s="219"/>
    </row>
    <row r="843" spans="1:11" ht="12.75">
      <c r="A843" s="218"/>
      <c r="B843" s="219"/>
      <c r="C843" s="219"/>
      <c r="D843" s="219"/>
      <c r="E843" s="219"/>
      <c r="F843" s="219"/>
      <c r="G843" s="219"/>
      <c r="H843" s="219"/>
      <c r="I843" s="219"/>
      <c r="J843" s="219"/>
      <c r="K843" s="219"/>
    </row>
    <row r="844" spans="1:11" ht="12.75">
      <c r="A844" s="218"/>
      <c r="B844" s="219"/>
      <c r="C844" s="219"/>
      <c r="D844" s="219"/>
      <c r="E844" s="219"/>
      <c r="F844" s="219"/>
      <c r="G844" s="219"/>
      <c r="H844" s="219"/>
      <c r="I844" s="219"/>
      <c r="J844" s="219"/>
      <c r="K844" s="219"/>
    </row>
    <row r="845" spans="1:11" ht="12.75">
      <c r="A845" s="218"/>
      <c r="B845" s="219"/>
      <c r="C845" s="219"/>
      <c r="D845" s="219"/>
      <c r="E845" s="219"/>
      <c r="F845" s="219"/>
      <c r="G845" s="219"/>
      <c r="H845" s="219"/>
      <c r="I845" s="219"/>
      <c r="J845" s="219"/>
      <c r="K845" s="219"/>
    </row>
    <row r="846" spans="1:11" ht="12.75">
      <c r="A846" s="218"/>
      <c r="B846" s="219"/>
      <c r="C846" s="219"/>
      <c r="D846" s="219"/>
      <c r="E846" s="219"/>
      <c r="F846" s="219"/>
      <c r="G846" s="219"/>
      <c r="H846" s="219"/>
      <c r="I846" s="219"/>
      <c r="J846" s="219"/>
      <c r="K846" s="219"/>
    </row>
    <row r="847" spans="1:11" ht="12.75">
      <c r="A847" s="218"/>
      <c r="B847" s="219"/>
      <c r="C847" s="219"/>
      <c r="D847" s="219"/>
      <c r="E847" s="219"/>
      <c r="F847" s="219"/>
      <c r="G847" s="219"/>
      <c r="H847" s="219"/>
      <c r="I847" s="219"/>
      <c r="J847" s="219"/>
      <c r="K847" s="219"/>
    </row>
    <row r="848" spans="1:11" ht="12.75">
      <c r="A848" s="218"/>
      <c r="B848" s="219"/>
      <c r="C848" s="219"/>
      <c r="D848" s="219"/>
      <c r="E848" s="219"/>
      <c r="F848" s="219"/>
      <c r="G848" s="219"/>
      <c r="H848" s="219"/>
      <c r="I848" s="219"/>
      <c r="J848" s="219"/>
      <c r="K848" s="219"/>
    </row>
    <row r="849" spans="1:11" ht="12.75">
      <c r="A849" s="218"/>
      <c r="B849" s="219"/>
      <c r="C849" s="219"/>
      <c r="D849" s="219"/>
      <c r="E849" s="219"/>
      <c r="F849" s="219"/>
      <c r="G849" s="219"/>
      <c r="H849" s="219"/>
      <c r="I849" s="219"/>
      <c r="J849" s="219"/>
      <c r="K849" s="219"/>
    </row>
    <row r="850" spans="1:11" ht="12.75">
      <c r="A850" s="218"/>
      <c r="B850" s="219"/>
      <c r="C850" s="219"/>
      <c r="D850" s="219"/>
      <c r="E850" s="219"/>
      <c r="F850" s="219"/>
      <c r="G850" s="219"/>
      <c r="H850" s="219"/>
      <c r="I850" s="219"/>
      <c r="J850" s="219"/>
      <c r="K850" s="219"/>
    </row>
    <row r="851" spans="1:11" ht="12.75">
      <c r="A851" s="218"/>
      <c r="B851" s="219"/>
      <c r="C851" s="219"/>
      <c r="D851" s="219"/>
      <c r="E851" s="219"/>
      <c r="F851" s="219"/>
      <c r="G851" s="219"/>
      <c r="H851" s="219"/>
      <c r="I851" s="219"/>
      <c r="J851" s="219"/>
      <c r="K851" s="219"/>
    </row>
    <row r="852" spans="1:11" ht="12.75">
      <c r="A852" s="218"/>
      <c r="B852" s="219"/>
      <c r="C852" s="219"/>
      <c r="D852" s="219"/>
      <c r="E852" s="219"/>
      <c r="F852" s="219"/>
      <c r="G852" s="219"/>
      <c r="H852" s="219"/>
      <c r="I852" s="219"/>
      <c r="J852" s="219"/>
      <c r="K852" s="219"/>
    </row>
    <row r="853" spans="1:11" ht="12.75">
      <c r="A853" s="218"/>
      <c r="B853" s="219"/>
      <c r="C853" s="219"/>
      <c r="D853" s="219"/>
      <c r="E853" s="219"/>
      <c r="F853" s="219"/>
      <c r="G853" s="219"/>
      <c r="H853" s="219"/>
      <c r="I853" s="219"/>
      <c r="J853" s="219"/>
      <c r="K853" s="219"/>
    </row>
    <row r="854" spans="1:11" ht="12.75">
      <c r="A854" s="218"/>
      <c r="B854" s="219"/>
      <c r="C854" s="219"/>
      <c r="D854" s="219"/>
      <c r="E854" s="219"/>
      <c r="F854" s="219"/>
      <c r="G854" s="219"/>
      <c r="H854" s="219"/>
      <c r="I854" s="219"/>
      <c r="J854" s="219"/>
      <c r="K854" s="219"/>
    </row>
    <row r="855" spans="1:11" ht="12.75">
      <c r="A855" s="218"/>
      <c r="B855" s="219"/>
      <c r="C855" s="219"/>
      <c r="D855" s="219"/>
      <c r="E855" s="219"/>
      <c r="F855" s="219"/>
      <c r="G855" s="219"/>
      <c r="H855" s="219"/>
      <c r="I855" s="219"/>
      <c r="J855" s="219"/>
      <c r="K855" s="219"/>
    </row>
    <row r="856" spans="1:11" ht="12.75">
      <c r="A856" s="218"/>
      <c r="B856" s="219"/>
      <c r="C856" s="219"/>
      <c r="D856" s="219"/>
      <c r="E856" s="219"/>
      <c r="F856" s="219"/>
      <c r="G856" s="219"/>
      <c r="H856" s="219"/>
      <c r="I856" s="219"/>
      <c r="J856" s="219"/>
      <c r="K856" s="219"/>
    </row>
    <row r="857" spans="1:11" ht="12.75">
      <c r="A857" s="218"/>
      <c r="B857" s="219"/>
      <c r="C857" s="219"/>
      <c r="D857" s="219"/>
      <c r="E857" s="219"/>
      <c r="F857" s="219"/>
      <c r="G857" s="219"/>
      <c r="H857" s="219"/>
      <c r="I857" s="219"/>
      <c r="J857" s="219"/>
      <c r="K857" s="219"/>
    </row>
    <row r="858" spans="1:11" ht="12.75">
      <c r="A858" s="218"/>
      <c r="B858" s="219"/>
      <c r="C858" s="219"/>
      <c r="D858" s="219"/>
      <c r="E858" s="219"/>
      <c r="F858" s="219"/>
      <c r="G858" s="219"/>
      <c r="H858" s="219"/>
      <c r="I858" s="219"/>
      <c r="J858" s="219"/>
      <c r="K858" s="219"/>
    </row>
    <row r="859" spans="1:11" ht="12.75">
      <c r="A859" s="218"/>
      <c r="B859" s="219"/>
      <c r="C859" s="219"/>
      <c r="D859" s="219"/>
      <c r="E859" s="219"/>
      <c r="F859" s="219"/>
      <c r="G859" s="219"/>
      <c r="H859" s="219"/>
      <c r="I859" s="219"/>
      <c r="J859" s="219"/>
      <c r="K859" s="219"/>
    </row>
    <row r="860" spans="1:11" ht="12.75">
      <c r="A860" s="218"/>
      <c r="B860" s="219"/>
      <c r="C860" s="219"/>
      <c r="D860" s="219"/>
      <c r="E860" s="219"/>
      <c r="F860" s="219"/>
      <c r="G860" s="219"/>
      <c r="H860" s="219"/>
      <c r="I860" s="219"/>
      <c r="J860" s="219"/>
      <c r="K860" s="219"/>
    </row>
    <row r="861" spans="1:11" ht="12.75">
      <c r="A861" s="218"/>
      <c r="B861" s="219"/>
      <c r="C861" s="219"/>
      <c r="D861" s="219"/>
      <c r="E861" s="219"/>
      <c r="F861" s="219"/>
      <c r="G861" s="219"/>
      <c r="H861" s="219"/>
      <c r="I861" s="219"/>
      <c r="J861" s="219"/>
      <c r="K861" s="219"/>
    </row>
    <row r="862" spans="1:11" ht="12.75">
      <c r="A862" s="218"/>
      <c r="B862" s="219"/>
      <c r="C862" s="219"/>
      <c r="D862" s="219"/>
      <c r="E862" s="219"/>
      <c r="F862" s="219"/>
      <c r="G862" s="219"/>
      <c r="H862" s="219"/>
      <c r="I862" s="219"/>
      <c r="J862" s="219"/>
      <c r="K862" s="219"/>
    </row>
    <row r="863" spans="1:11" ht="12.75">
      <c r="A863" s="218"/>
      <c r="B863" s="219"/>
      <c r="C863" s="219"/>
      <c r="D863" s="219"/>
      <c r="E863" s="219"/>
      <c r="F863" s="219"/>
      <c r="G863" s="219"/>
      <c r="H863" s="219"/>
      <c r="I863" s="219"/>
      <c r="J863" s="219"/>
      <c r="K863" s="219"/>
    </row>
    <row r="864" spans="1:11" ht="12.75">
      <c r="A864" s="218"/>
      <c r="B864" s="219"/>
      <c r="C864" s="219"/>
      <c r="D864" s="219"/>
      <c r="E864" s="219"/>
      <c r="F864" s="219"/>
      <c r="G864" s="219"/>
      <c r="H864" s="219"/>
      <c r="I864" s="219"/>
      <c r="J864" s="219"/>
      <c r="K864" s="219"/>
    </row>
    <row r="865" spans="1:11" ht="12.75">
      <c r="A865" s="218"/>
      <c r="B865" s="219"/>
      <c r="C865" s="219"/>
      <c r="D865" s="219"/>
      <c r="E865" s="219"/>
      <c r="F865" s="219"/>
      <c r="G865" s="219"/>
      <c r="H865" s="219"/>
      <c r="I865" s="219"/>
      <c r="J865" s="219"/>
      <c r="K865" s="219"/>
    </row>
    <row r="866" spans="1:11" ht="12.75">
      <c r="A866" s="218"/>
      <c r="B866" s="219"/>
      <c r="C866" s="219"/>
      <c r="D866" s="219"/>
      <c r="E866" s="219"/>
      <c r="F866" s="219"/>
      <c r="G866" s="219"/>
      <c r="H866" s="219"/>
      <c r="I866" s="219"/>
      <c r="J866" s="219"/>
      <c r="K866" s="219"/>
    </row>
    <row r="867" spans="1:11" ht="12.75">
      <c r="A867" s="218"/>
      <c r="B867" s="219"/>
      <c r="C867" s="219"/>
      <c r="D867" s="219"/>
      <c r="E867" s="219"/>
      <c r="F867" s="219"/>
      <c r="G867" s="219"/>
      <c r="H867" s="219"/>
      <c r="I867" s="219"/>
      <c r="J867" s="219"/>
      <c r="K867" s="219"/>
    </row>
    <row r="868" spans="1:11" ht="12.75">
      <c r="A868" s="218"/>
      <c r="B868" s="219"/>
      <c r="C868" s="219"/>
      <c r="D868" s="219"/>
      <c r="E868" s="219"/>
      <c r="F868" s="219"/>
      <c r="G868" s="219"/>
      <c r="H868" s="219"/>
      <c r="I868" s="219"/>
      <c r="J868" s="219"/>
      <c r="K868" s="219"/>
    </row>
    <row r="869" spans="1:11" ht="12.75">
      <c r="A869" s="218"/>
      <c r="B869" s="219"/>
      <c r="C869" s="219"/>
      <c r="D869" s="219"/>
      <c r="E869" s="219"/>
      <c r="F869" s="219"/>
      <c r="G869" s="219"/>
      <c r="H869" s="219"/>
      <c r="I869" s="219"/>
      <c r="J869" s="219"/>
      <c r="K869" s="219"/>
    </row>
    <row r="870" spans="1:11" ht="12.75">
      <c r="A870" s="218"/>
      <c r="B870" s="219"/>
      <c r="C870" s="219"/>
      <c r="D870" s="219"/>
      <c r="E870" s="219"/>
      <c r="F870" s="219"/>
      <c r="G870" s="219"/>
      <c r="H870" s="219"/>
      <c r="I870" s="219"/>
      <c r="J870" s="219"/>
      <c r="K870" s="219"/>
    </row>
    <row r="871" spans="1:11" ht="12.75">
      <c r="A871" s="218"/>
      <c r="B871" s="219"/>
      <c r="C871" s="219"/>
      <c r="D871" s="219"/>
      <c r="E871" s="219"/>
      <c r="F871" s="219"/>
      <c r="G871" s="219"/>
      <c r="H871" s="219"/>
      <c r="I871" s="219"/>
      <c r="J871" s="219"/>
      <c r="K871" s="219"/>
    </row>
    <row r="872" spans="1:11" ht="12.75">
      <c r="A872" s="218"/>
      <c r="B872" s="219"/>
      <c r="C872" s="219"/>
      <c r="D872" s="219"/>
      <c r="E872" s="219"/>
      <c r="F872" s="219"/>
      <c r="G872" s="219"/>
      <c r="H872" s="219"/>
      <c r="I872" s="219"/>
      <c r="J872" s="219"/>
      <c r="K872" s="219"/>
    </row>
    <row r="873" spans="1:11" ht="12.75">
      <c r="A873" s="218"/>
      <c r="B873" s="219"/>
      <c r="C873" s="219"/>
      <c r="D873" s="219"/>
      <c r="E873" s="219"/>
      <c r="F873" s="219"/>
      <c r="G873" s="219"/>
      <c r="H873" s="219"/>
      <c r="I873" s="219"/>
      <c r="J873" s="219"/>
      <c r="K873" s="219"/>
    </row>
    <row r="874" spans="1:11" ht="12.75">
      <c r="A874" s="218"/>
      <c r="B874" s="219"/>
      <c r="C874" s="219"/>
      <c r="D874" s="219"/>
      <c r="E874" s="219"/>
      <c r="F874" s="219"/>
      <c r="G874" s="219"/>
      <c r="H874" s="219"/>
      <c r="I874" s="219"/>
      <c r="J874" s="219"/>
      <c r="K874" s="219"/>
    </row>
    <row r="875" spans="1:11" ht="12.75">
      <c r="A875" s="218"/>
      <c r="B875" s="219"/>
      <c r="C875" s="219"/>
      <c r="D875" s="219"/>
      <c r="E875" s="219"/>
      <c r="F875" s="219"/>
      <c r="G875" s="219"/>
      <c r="H875" s="219"/>
      <c r="I875" s="219"/>
      <c r="J875" s="219"/>
      <c r="K875" s="219"/>
    </row>
    <row r="876" spans="1:11" ht="12.75">
      <c r="A876" s="218"/>
      <c r="B876" s="219"/>
      <c r="C876" s="219"/>
      <c r="D876" s="219"/>
      <c r="E876" s="219"/>
      <c r="F876" s="219"/>
      <c r="G876" s="219"/>
      <c r="H876" s="219"/>
      <c r="I876" s="219"/>
      <c r="J876" s="219"/>
      <c r="K876" s="219"/>
    </row>
    <row r="877" spans="1:11" ht="12.75">
      <c r="A877" s="218"/>
      <c r="B877" s="219"/>
      <c r="C877" s="219"/>
      <c r="D877" s="219"/>
      <c r="E877" s="219"/>
      <c r="F877" s="219"/>
      <c r="G877" s="219"/>
      <c r="H877" s="219"/>
      <c r="I877" s="219"/>
      <c r="J877" s="219"/>
      <c r="K877" s="219"/>
    </row>
    <row r="878" spans="1:11" ht="12.75">
      <c r="A878" s="218"/>
      <c r="B878" s="219"/>
      <c r="C878" s="219"/>
      <c r="D878" s="219"/>
      <c r="E878" s="219"/>
      <c r="F878" s="219"/>
      <c r="G878" s="219"/>
      <c r="H878" s="219"/>
      <c r="I878" s="219"/>
      <c r="J878" s="219"/>
      <c r="K878" s="219"/>
    </row>
    <row r="879" spans="1:11" ht="12.75">
      <c r="A879" s="218"/>
      <c r="B879" s="219"/>
      <c r="C879" s="219"/>
      <c r="D879" s="219"/>
      <c r="E879" s="219"/>
      <c r="F879" s="219"/>
      <c r="G879" s="219"/>
      <c r="H879" s="219"/>
      <c r="I879" s="219"/>
      <c r="J879" s="219"/>
      <c r="K879" s="219"/>
    </row>
    <row r="880" spans="1:11" ht="12.75">
      <c r="A880" s="218"/>
      <c r="B880" s="219"/>
      <c r="C880" s="219"/>
      <c r="D880" s="219"/>
      <c r="E880" s="219"/>
      <c r="F880" s="219"/>
      <c r="G880" s="219"/>
      <c r="H880" s="219"/>
      <c r="I880" s="219"/>
      <c r="J880" s="219"/>
      <c r="K880" s="219"/>
    </row>
    <row r="881" spans="1:11" ht="12.75">
      <c r="A881" s="218"/>
      <c r="B881" s="219"/>
      <c r="C881" s="219"/>
      <c r="D881" s="219"/>
      <c r="E881" s="219"/>
      <c r="F881" s="219"/>
      <c r="G881" s="219"/>
      <c r="H881" s="219"/>
      <c r="I881" s="219"/>
      <c r="J881" s="219"/>
      <c r="K881" s="219"/>
    </row>
    <row r="882" spans="1:11" ht="12.75">
      <c r="A882" s="218"/>
      <c r="B882" s="219"/>
      <c r="C882" s="219"/>
      <c r="D882" s="219"/>
      <c r="E882" s="219"/>
      <c r="F882" s="219"/>
      <c r="G882" s="219"/>
      <c r="H882" s="219"/>
      <c r="I882" s="219"/>
      <c r="J882" s="219"/>
      <c r="K882" s="219"/>
    </row>
    <row r="883" spans="1:11" ht="12.75">
      <c r="A883" s="218"/>
      <c r="B883" s="219"/>
      <c r="C883" s="219"/>
      <c r="D883" s="219"/>
      <c r="E883" s="219"/>
      <c r="F883" s="219"/>
      <c r="G883" s="219"/>
      <c r="H883" s="219"/>
      <c r="I883" s="219"/>
      <c r="J883" s="219"/>
      <c r="K883" s="219"/>
    </row>
    <row r="884" spans="1:11" ht="12.75">
      <c r="A884" s="218"/>
      <c r="B884" s="219"/>
      <c r="C884" s="219"/>
      <c r="D884" s="219"/>
      <c r="E884" s="219"/>
      <c r="F884" s="219"/>
      <c r="G884" s="219"/>
      <c r="H884" s="219"/>
      <c r="I884" s="219"/>
      <c r="J884" s="219"/>
      <c r="K884" s="219"/>
    </row>
    <row r="885" spans="1:11" ht="12.75">
      <c r="A885" s="218"/>
      <c r="B885" s="219"/>
      <c r="C885" s="219"/>
      <c r="D885" s="219"/>
      <c r="E885" s="219"/>
      <c r="F885" s="219"/>
      <c r="G885" s="219"/>
      <c r="H885" s="219"/>
      <c r="I885" s="219"/>
      <c r="J885" s="219"/>
      <c r="K885" s="219"/>
    </row>
    <row r="886" spans="1:11" ht="12.75">
      <c r="A886" s="218"/>
      <c r="B886" s="219"/>
      <c r="C886" s="219"/>
      <c r="D886" s="219"/>
      <c r="E886" s="219"/>
      <c r="F886" s="219"/>
      <c r="G886" s="219"/>
      <c r="H886" s="219"/>
      <c r="I886" s="219"/>
      <c r="J886" s="219"/>
      <c r="K886" s="219"/>
    </row>
    <row r="887" spans="1:11" ht="12.75">
      <c r="A887" s="218"/>
      <c r="B887" s="219"/>
      <c r="C887" s="219"/>
      <c r="D887" s="219"/>
      <c r="E887" s="219"/>
      <c r="F887" s="219"/>
      <c r="G887" s="219"/>
      <c r="H887" s="219"/>
      <c r="I887" s="219"/>
      <c r="J887" s="219"/>
      <c r="K887" s="219"/>
    </row>
    <row r="888" spans="1:11" ht="12.75">
      <c r="A888" s="218"/>
      <c r="B888" s="219"/>
      <c r="C888" s="219"/>
      <c r="D888" s="219"/>
      <c r="E888" s="219"/>
      <c r="F888" s="219"/>
      <c r="G888" s="219"/>
      <c r="H888" s="219"/>
      <c r="I888" s="219"/>
      <c r="J888" s="219"/>
      <c r="K888" s="219"/>
    </row>
    <row r="889" spans="1:11" ht="12.75">
      <c r="A889" s="218"/>
      <c r="B889" s="219"/>
      <c r="C889" s="219"/>
      <c r="D889" s="219"/>
      <c r="E889" s="219"/>
      <c r="F889" s="219"/>
      <c r="G889" s="219"/>
      <c r="H889" s="219"/>
      <c r="I889" s="219"/>
      <c r="J889" s="219"/>
      <c r="K889" s="219"/>
    </row>
    <row r="890" spans="1:11" ht="12.75">
      <c r="A890" s="218"/>
      <c r="B890" s="219"/>
      <c r="C890" s="219"/>
      <c r="D890" s="219"/>
      <c r="E890" s="219"/>
      <c r="F890" s="219"/>
      <c r="G890" s="219"/>
      <c r="H890" s="219"/>
      <c r="I890" s="219"/>
      <c r="J890" s="219"/>
      <c r="K890" s="219"/>
    </row>
    <row r="891" spans="1:11" ht="12.75">
      <c r="A891" s="218"/>
      <c r="B891" s="219"/>
      <c r="C891" s="219"/>
      <c r="D891" s="219"/>
      <c r="E891" s="219"/>
      <c r="F891" s="219"/>
      <c r="G891" s="219"/>
      <c r="H891" s="219"/>
      <c r="I891" s="219"/>
      <c r="J891" s="219"/>
      <c r="K891" s="219"/>
    </row>
    <row r="892" spans="1:11" ht="12.75">
      <c r="A892" s="218"/>
      <c r="B892" s="219"/>
      <c r="C892" s="219"/>
      <c r="D892" s="219"/>
      <c r="E892" s="219"/>
      <c r="F892" s="219"/>
      <c r="G892" s="219"/>
      <c r="H892" s="219"/>
      <c r="I892" s="219"/>
      <c r="J892" s="219"/>
      <c r="K892" s="219"/>
    </row>
    <row r="893" spans="1:11" ht="12.75">
      <c r="A893" s="218"/>
      <c r="B893" s="219"/>
      <c r="C893" s="219"/>
      <c r="D893" s="219"/>
      <c r="E893" s="219"/>
      <c r="F893" s="219"/>
      <c r="G893" s="219"/>
      <c r="H893" s="219"/>
      <c r="I893" s="219"/>
      <c r="J893" s="219"/>
      <c r="K893" s="219"/>
    </row>
    <row r="894" spans="1:11" ht="12.75">
      <c r="A894" s="218"/>
      <c r="B894" s="219"/>
      <c r="C894" s="219"/>
      <c r="D894" s="219"/>
      <c r="E894" s="219"/>
      <c r="F894" s="219"/>
      <c r="G894" s="219"/>
      <c r="H894" s="219"/>
      <c r="I894" s="219"/>
      <c r="J894" s="219"/>
      <c r="K894" s="219"/>
    </row>
    <row r="895" spans="1:11" ht="12.75">
      <c r="A895" s="218"/>
      <c r="B895" s="219"/>
      <c r="C895" s="219"/>
      <c r="D895" s="219"/>
      <c r="E895" s="219"/>
      <c r="F895" s="219"/>
      <c r="G895" s="219"/>
      <c r="H895" s="219"/>
      <c r="I895" s="219"/>
      <c r="J895" s="219"/>
      <c r="K895" s="219"/>
    </row>
    <row r="896" spans="1:11" ht="12.75">
      <c r="A896" s="218"/>
      <c r="B896" s="219"/>
      <c r="C896" s="219"/>
      <c r="D896" s="219"/>
      <c r="E896" s="219"/>
      <c r="F896" s="219"/>
      <c r="G896" s="219"/>
      <c r="H896" s="219"/>
      <c r="I896" s="219"/>
      <c r="J896" s="219"/>
      <c r="K896" s="219"/>
    </row>
    <row r="897" spans="1:11" ht="12.75">
      <c r="A897" s="218"/>
      <c r="B897" s="219"/>
      <c r="C897" s="219"/>
      <c r="D897" s="219"/>
      <c r="E897" s="219"/>
      <c r="F897" s="219"/>
      <c r="G897" s="219"/>
      <c r="H897" s="219"/>
      <c r="I897" s="219"/>
      <c r="J897" s="219"/>
      <c r="K897" s="219"/>
    </row>
    <row r="898" spans="1:11" ht="12.75">
      <c r="A898" s="218"/>
      <c r="B898" s="219"/>
      <c r="C898" s="219"/>
      <c r="D898" s="219"/>
      <c r="E898" s="219"/>
      <c r="F898" s="219"/>
      <c r="G898" s="219"/>
      <c r="H898" s="219"/>
      <c r="I898" s="219"/>
      <c r="J898" s="219"/>
      <c r="K898" s="219"/>
    </row>
    <row r="899" spans="1:11" ht="12.75">
      <c r="A899" s="218"/>
      <c r="B899" s="219"/>
      <c r="C899" s="219"/>
      <c r="D899" s="219"/>
      <c r="E899" s="219"/>
      <c r="F899" s="219"/>
      <c r="G899" s="219"/>
      <c r="H899" s="219"/>
      <c r="I899" s="219"/>
      <c r="J899" s="219"/>
      <c r="K899" s="219"/>
    </row>
    <row r="900" spans="1:11" ht="12.75">
      <c r="A900" s="218"/>
      <c r="B900" s="219"/>
      <c r="C900" s="219"/>
      <c r="D900" s="219"/>
      <c r="E900" s="219"/>
      <c r="F900" s="219"/>
      <c r="G900" s="219"/>
      <c r="H900" s="219"/>
      <c r="I900" s="219"/>
      <c r="J900" s="219"/>
      <c r="K900" s="219"/>
    </row>
    <row r="901" spans="1:11" ht="12.75">
      <c r="A901" s="218"/>
      <c r="B901" s="219"/>
      <c r="C901" s="219"/>
      <c r="D901" s="219"/>
      <c r="E901" s="219"/>
      <c r="F901" s="219"/>
      <c r="G901" s="219"/>
      <c r="H901" s="219"/>
      <c r="I901" s="219"/>
      <c r="J901" s="219"/>
      <c r="K901" s="219"/>
    </row>
    <row r="902" spans="1:11" ht="12.75">
      <c r="A902" s="218"/>
      <c r="B902" s="219"/>
      <c r="C902" s="219"/>
      <c r="D902" s="219"/>
      <c r="E902" s="219"/>
      <c r="F902" s="219"/>
      <c r="G902" s="219"/>
      <c r="H902" s="219"/>
      <c r="I902" s="219"/>
      <c r="J902" s="219"/>
      <c r="K902" s="219"/>
    </row>
    <row r="903" spans="1:11" ht="12.75">
      <c r="A903" s="218"/>
      <c r="B903" s="219"/>
      <c r="C903" s="219"/>
      <c r="D903" s="219"/>
      <c r="E903" s="219"/>
      <c r="F903" s="219"/>
      <c r="G903" s="219"/>
      <c r="H903" s="219"/>
      <c r="I903" s="219"/>
      <c r="J903" s="219"/>
      <c r="K903" s="219"/>
    </row>
    <row r="904" spans="1:11" ht="12.75">
      <c r="A904" s="218"/>
      <c r="B904" s="219"/>
      <c r="C904" s="219"/>
      <c r="D904" s="219"/>
      <c r="E904" s="219"/>
      <c r="F904" s="219"/>
      <c r="G904" s="219"/>
      <c r="H904" s="219"/>
      <c r="I904" s="219"/>
      <c r="J904" s="219"/>
      <c r="K904" s="219"/>
    </row>
    <row r="905" spans="1:11" ht="12.75">
      <c r="A905" s="218"/>
      <c r="B905" s="219"/>
      <c r="C905" s="219"/>
      <c r="D905" s="219"/>
      <c r="E905" s="219"/>
      <c r="F905" s="219"/>
      <c r="G905" s="219"/>
      <c r="H905" s="219"/>
      <c r="I905" s="219"/>
      <c r="J905" s="219"/>
      <c r="K905" s="219"/>
    </row>
    <row r="906" spans="1:11" ht="12.75">
      <c r="A906" s="218"/>
      <c r="B906" s="219"/>
      <c r="C906" s="219"/>
      <c r="D906" s="219"/>
      <c r="E906" s="219"/>
      <c r="F906" s="219"/>
      <c r="G906" s="219"/>
      <c r="H906" s="219"/>
      <c r="I906" s="219"/>
      <c r="J906" s="219"/>
      <c r="K906" s="219"/>
    </row>
    <row r="907" spans="1:11" ht="12.75">
      <c r="A907" s="218"/>
      <c r="B907" s="219"/>
      <c r="C907" s="219"/>
      <c r="D907" s="219"/>
      <c r="E907" s="219"/>
      <c r="F907" s="219"/>
      <c r="G907" s="219"/>
      <c r="H907" s="219"/>
      <c r="I907" s="219"/>
      <c r="J907" s="219"/>
      <c r="K907" s="219"/>
    </row>
    <row r="908" spans="1:11" ht="12.75">
      <c r="A908" s="218"/>
      <c r="B908" s="219"/>
      <c r="C908" s="219"/>
      <c r="D908" s="219"/>
      <c r="E908" s="219"/>
      <c r="F908" s="219"/>
      <c r="G908" s="219"/>
      <c r="H908" s="219"/>
      <c r="I908" s="219"/>
      <c r="J908" s="219"/>
      <c r="K908" s="219"/>
    </row>
    <row r="909" spans="1:11" ht="12.75">
      <c r="A909" s="218"/>
      <c r="B909" s="219"/>
      <c r="C909" s="219"/>
      <c r="D909" s="219"/>
      <c r="E909" s="219"/>
      <c r="F909" s="219"/>
      <c r="G909" s="219"/>
      <c r="H909" s="219"/>
      <c r="I909" s="219"/>
      <c r="J909" s="219"/>
      <c r="K909" s="219"/>
    </row>
    <row r="910" spans="1:11" ht="12.75">
      <c r="A910" s="218"/>
      <c r="B910" s="219"/>
      <c r="C910" s="219"/>
      <c r="D910" s="219"/>
      <c r="E910" s="219"/>
      <c r="F910" s="219"/>
      <c r="G910" s="219"/>
      <c r="H910" s="219"/>
      <c r="I910" s="219"/>
      <c r="J910" s="219"/>
      <c r="K910" s="219"/>
    </row>
    <row r="911" spans="1:11" ht="12.75">
      <c r="A911" s="218"/>
      <c r="B911" s="219"/>
      <c r="C911" s="219"/>
      <c r="D911" s="219"/>
      <c r="E911" s="219"/>
      <c r="F911" s="219"/>
      <c r="G911" s="219"/>
      <c r="H911" s="219"/>
      <c r="I911" s="219"/>
      <c r="J911" s="219"/>
      <c r="K911" s="219"/>
    </row>
    <row r="912" spans="1:11" ht="12.75">
      <c r="A912" s="218"/>
      <c r="B912" s="219"/>
      <c r="C912" s="219"/>
      <c r="D912" s="219"/>
      <c r="E912" s="219"/>
      <c r="F912" s="219"/>
      <c r="G912" s="219"/>
      <c r="H912" s="219"/>
      <c r="I912" s="219"/>
      <c r="J912" s="219"/>
      <c r="K912" s="219"/>
    </row>
    <row r="913" spans="1:11" ht="12.75">
      <c r="A913" s="218"/>
      <c r="B913" s="219"/>
      <c r="C913" s="219"/>
      <c r="D913" s="219"/>
      <c r="E913" s="219"/>
      <c r="F913" s="219"/>
      <c r="G913" s="219"/>
      <c r="H913" s="219"/>
      <c r="I913" s="219"/>
      <c r="J913" s="219"/>
      <c r="K913" s="219"/>
    </row>
    <row r="914" spans="1:11" ht="12.75">
      <c r="A914" s="218"/>
      <c r="B914" s="219"/>
      <c r="C914" s="219"/>
      <c r="D914" s="219"/>
      <c r="E914" s="219"/>
      <c r="F914" s="219"/>
      <c r="G914" s="219"/>
      <c r="H914" s="219"/>
      <c r="I914" s="219"/>
      <c r="J914" s="219"/>
      <c r="K914" s="219"/>
    </row>
    <row r="915" spans="1:11" ht="12.75">
      <c r="A915" s="218"/>
      <c r="B915" s="219"/>
      <c r="C915" s="219"/>
      <c r="D915" s="219"/>
      <c r="E915" s="219"/>
      <c r="F915" s="219"/>
      <c r="G915" s="219"/>
      <c r="H915" s="219"/>
      <c r="I915" s="219"/>
      <c r="J915" s="219"/>
      <c r="K915" s="219"/>
    </row>
    <row r="916" spans="1:11" ht="12.75">
      <c r="A916" s="218"/>
      <c r="B916" s="219"/>
      <c r="C916" s="219"/>
      <c r="D916" s="219"/>
      <c r="E916" s="219"/>
      <c r="F916" s="219"/>
      <c r="G916" s="219"/>
      <c r="H916" s="219"/>
      <c r="I916" s="219"/>
      <c r="J916" s="219"/>
      <c r="K916" s="219"/>
    </row>
    <row r="917" spans="1:11" ht="12.75">
      <c r="A917" s="218"/>
      <c r="B917" s="219"/>
      <c r="C917" s="219"/>
      <c r="D917" s="219"/>
      <c r="E917" s="219"/>
      <c r="F917" s="219"/>
      <c r="G917" s="219"/>
      <c r="H917" s="219"/>
      <c r="I917" s="219"/>
      <c r="J917" s="219"/>
      <c r="K917" s="219"/>
    </row>
    <row r="918" spans="1:11" ht="12.75">
      <c r="A918" s="218"/>
      <c r="B918" s="219"/>
      <c r="C918" s="219"/>
      <c r="D918" s="219"/>
      <c r="E918" s="219"/>
      <c r="F918" s="219"/>
      <c r="G918" s="219"/>
      <c r="H918" s="219"/>
      <c r="I918" s="219"/>
      <c r="J918" s="219"/>
      <c r="K918" s="219"/>
    </row>
    <row r="919" spans="1:11" ht="12.75">
      <c r="A919" s="218"/>
      <c r="B919" s="219"/>
      <c r="C919" s="219"/>
      <c r="D919" s="219"/>
      <c r="E919" s="219"/>
      <c r="F919" s="219"/>
      <c r="G919" s="219"/>
      <c r="H919" s="219"/>
      <c r="I919" s="219"/>
      <c r="J919" s="219"/>
      <c r="K919" s="219"/>
    </row>
    <row r="920" spans="1:11" ht="12.75">
      <c r="A920" s="218"/>
      <c r="B920" s="219"/>
      <c r="C920" s="219"/>
      <c r="D920" s="219"/>
      <c r="E920" s="219"/>
      <c r="F920" s="219"/>
      <c r="G920" s="219"/>
      <c r="H920" s="219"/>
      <c r="I920" s="219"/>
      <c r="J920" s="219"/>
      <c r="K920" s="219"/>
    </row>
    <row r="921" spans="1:11" ht="12.75">
      <c r="A921" s="218"/>
      <c r="B921" s="219"/>
      <c r="C921" s="219"/>
      <c r="D921" s="219"/>
      <c r="E921" s="219"/>
      <c r="F921" s="219"/>
      <c r="G921" s="219"/>
      <c r="H921" s="219"/>
      <c r="I921" s="219"/>
      <c r="J921" s="219"/>
      <c r="K921" s="219"/>
    </row>
    <row r="922" spans="1:11" ht="12.75">
      <c r="A922" s="218"/>
      <c r="B922" s="219"/>
      <c r="C922" s="219"/>
      <c r="D922" s="219"/>
      <c r="E922" s="219"/>
      <c r="F922" s="219"/>
      <c r="G922" s="219"/>
      <c r="H922" s="219"/>
      <c r="I922" s="219"/>
      <c r="J922" s="219"/>
      <c r="K922" s="219"/>
    </row>
    <row r="923" spans="1:11" ht="12.75">
      <c r="A923" s="218"/>
      <c r="B923" s="219"/>
      <c r="C923" s="219"/>
      <c r="D923" s="219"/>
      <c r="E923" s="219"/>
      <c r="F923" s="219"/>
      <c r="G923" s="219"/>
      <c r="H923" s="219"/>
      <c r="I923" s="219"/>
      <c r="J923" s="219"/>
      <c r="K923" s="219"/>
    </row>
    <row r="924" spans="1:11" ht="12.75">
      <c r="A924" s="218"/>
      <c r="B924" s="219"/>
      <c r="C924" s="219"/>
      <c r="D924" s="219"/>
      <c r="E924" s="219"/>
      <c r="F924" s="219"/>
      <c r="G924" s="219"/>
      <c r="H924" s="219"/>
      <c r="I924" s="219"/>
      <c r="J924" s="219"/>
      <c r="K924" s="219"/>
    </row>
    <row r="925" spans="1:11" ht="12.75">
      <c r="A925" s="218"/>
      <c r="B925" s="219"/>
      <c r="C925" s="219"/>
      <c r="D925" s="219"/>
      <c r="E925" s="219"/>
      <c r="F925" s="219"/>
      <c r="G925" s="219"/>
      <c r="H925" s="219"/>
      <c r="I925" s="219"/>
      <c r="J925" s="219"/>
      <c r="K925" s="219"/>
    </row>
    <row r="926" spans="1:11" ht="12.75">
      <c r="A926" s="218"/>
      <c r="B926" s="219"/>
      <c r="C926" s="219"/>
      <c r="D926" s="219"/>
      <c r="E926" s="219"/>
      <c r="F926" s="219"/>
      <c r="G926" s="219"/>
      <c r="H926" s="219"/>
      <c r="I926" s="219"/>
      <c r="J926" s="219"/>
      <c r="K926" s="219"/>
    </row>
    <row r="927" spans="1:11" ht="12.75">
      <c r="A927" s="218"/>
      <c r="B927" s="219"/>
      <c r="C927" s="219"/>
      <c r="D927" s="219"/>
      <c r="E927" s="219"/>
      <c r="F927" s="219"/>
      <c r="G927" s="219"/>
      <c r="H927" s="219"/>
      <c r="I927" s="219"/>
      <c r="J927" s="219"/>
      <c r="K927" s="219"/>
    </row>
    <row r="928" spans="1:11" ht="12.75">
      <c r="A928" s="218"/>
      <c r="B928" s="219"/>
      <c r="C928" s="219"/>
      <c r="D928" s="219"/>
      <c r="E928" s="219"/>
      <c r="F928" s="219"/>
      <c r="G928" s="219"/>
      <c r="H928" s="219"/>
      <c r="I928" s="219"/>
      <c r="J928" s="219"/>
      <c r="K928" s="219"/>
    </row>
    <row r="929" spans="1:11" ht="12.75">
      <c r="A929" s="218"/>
      <c r="B929" s="219"/>
      <c r="C929" s="219"/>
      <c r="D929" s="219"/>
      <c r="E929" s="219"/>
      <c r="F929" s="219"/>
      <c r="G929" s="219"/>
      <c r="H929" s="219"/>
      <c r="I929" s="219"/>
      <c r="J929" s="219"/>
      <c r="K929" s="219"/>
    </row>
    <row r="930" spans="1:11" ht="12.75">
      <c r="A930" s="218"/>
      <c r="B930" s="219"/>
      <c r="C930" s="219"/>
      <c r="D930" s="219"/>
      <c r="E930" s="219"/>
      <c r="F930" s="219"/>
      <c r="G930" s="219"/>
      <c r="H930" s="219"/>
      <c r="I930" s="219"/>
      <c r="J930" s="219"/>
      <c r="K930" s="219"/>
    </row>
    <row r="931" spans="1:11" ht="12.75">
      <c r="A931" s="218"/>
      <c r="B931" s="219"/>
      <c r="C931" s="219"/>
      <c r="D931" s="219"/>
      <c r="E931" s="219"/>
      <c r="F931" s="219"/>
      <c r="G931" s="219"/>
      <c r="H931" s="219"/>
      <c r="I931" s="219"/>
      <c r="J931" s="219"/>
      <c r="K931" s="219"/>
    </row>
    <row r="932" spans="1:11" ht="12.75">
      <c r="A932" s="218"/>
      <c r="B932" s="219"/>
      <c r="C932" s="219"/>
      <c r="D932" s="219"/>
      <c r="E932" s="219"/>
      <c r="F932" s="219"/>
      <c r="G932" s="219"/>
      <c r="H932" s="219"/>
      <c r="I932" s="219"/>
      <c r="J932" s="219"/>
      <c r="K932" s="219"/>
    </row>
    <row r="933" spans="1:11" ht="12.75">
      <c r="A933" s="218"/>
      <c r="B933" s="219"/>
      <c r="C933" s="219"/>
      <c r="D933" s="219"/>
      <c r="E933" s="219"/>
      <c r="F933" s="219"/>
      <c r="G933" s="219"/>
      <c r="H933" s="219"/>
      <c r="I933" s="219"/>
      <c r="J933" s="219"/>
      <c r="K933" s="219"/>
    </row>
    <row r="934" spans="1:11" ht="12.75">
      <c r="A934" s="218"/>
      <c r="B934" s="219"/>
      <c r="C934" s="219"/>
      <c r="D934" s="219"/>
      <c r="E934" s="219"/>
      <c r="F934" s="219"/>
      <c r="G934" s="219"/>
      <c r="H934" s="219"/>
      <c r="I934" s="219"/>
      <c r="J934" s="219"/>
      <c r="K934" s="219"/>
    </row>
    <row r="935" spans="1:11" ht="12.75">
      <c r="A935" s="218"/>
      <c r="B935" s="219"/>
      <c r="C935" s="219"/>
      <c r="D935" s="219"/>
      <c r="E935" s="219"/>
      <c r="F935" s="219"/>
      <c r="G935" s="219"/>
      <c r="H935" s="219"/>
      <c r="I935" s="219"/>
      <c r="J935" s="219"/>
      <c r="K935" s="219"/>
    </row>
    <row r="936" spans="1:11" ht="12.75">
      <c r="A936" s="218"/>
      <c r="B936" s="219"/>
      <c r="C936" s="219"/>
      <c r="D936" s="219"/>
      <c r="E936" s="219"/>
      <c r="F936" s="219"/>
      <c r="G936" s="219"/>
      <c r="H936" s="219"/>
      <c r="I936" s="219"/>
      <c r="J936" s="219"/>
      <c r="K936" s="219"/>
    </row>
    <row r="937" spans="1:11" ht="12.75">
      <c r="A937" s="218"/>
      <c r="B937" s="219"/>
      <c r="C937" s="219"/>
      <c r="D937" s="219"/>
      <c r="E937" s="219"/>
      <c r="F937" s="219"/>
      <c r="G937" s="219"/>
      <c r="H937" s="219"/>
      <c r="I937" s="219"/>
      <c r="J937" s="219"/>
      <c r="K937" s="219"/>
    </row>
    <row r="938" spans="1:11" ht="12.75">
      <c r="A938" s="218"/>
      <c r="B938" s="219"/>
      <c r="C938" s="219"/>
      <c r="D938" s="219"/>
      <c r="E938" s="219"/>
      <c r="F938" s="219"/>
      <c r="G938" s="219"/>
      <c r="H938" s="219"/>
      <c r="I938" s="219"/>
      <c r="J938" s="219"/>
      <c r="K938" s="219"/>
    </row>
    <row r="939" spans="1:11" ht="12.75">
      <c r="A939" s="218"/>
      <c r="B939" s="219"/>
      <c r="C939" s="219"/>
      <c r="D939" s="219"/>
      <c r="E939" s="219"/>
      <c r="F939" s="219"/>
      <c r="G939" s="219"/>
      <c r="H939" s="219"/>
      <c r="I939" s="219"/>
      <c r="J939" s="219"/>
      <c r="K939" s="219"/>
    </row>
    <row r="940" spans="1:11" ht="12.75">
      <c r="A940" s="218"/>
      <c r="B940" s="219"/>
      <c r="C940" s="219"/>
      <c r="D940" s="219"/>
      <c r="E940" s="219"/>
      <c r="F940" s="219"/>
      <c r="G940" s="219"/>
      <c r="H940" s="219"/>
      <c r="I940" s="219"/>
      <c r="J940" s="219"/>
      <c r="K940" s="219"/>
    </row>
    <row r="941" spans="1:11" ht="12.75">
      <c r="A941" s="218"/>
      <c r="B941" s="219"/>
      <c r="C941" s="219"/>
      <c r="D941" s="219"/>
      <c r="E941" s="219"/>
      <c r="F941" s="219"/>
      <c r="G941" s="219"/>
      <c r="H941" s="219"/>
      <c r="I941" s="219"/>
      <c r="J941" s="219"/>
      <c r="K941" s="219"/>
    </row>
    <row r="942" spans="1:11" ht="12.75">
      <c r="A942" s="218"/>
      <c r="B942" s="219"/>
      <c r="C942" s="219"/>
      <c r="D942" s="219"/>
      <c r="E942" s="219"/>
      <c r="F942" s="219"/>
      <c r="G942" s="219"/>
      <c r="H942" s="219"/>
      <c r="I942" s="219"/>
      <c r="J942" s="219"/>
      <c r="K942" s="219"/>
    </row>
    <row r="943" spans="1:11" ht="12.75">
      <c r="A943" s="218"/>
      <c r="B943" s="219"/>
      <c r="C943" s="219"/>
      <c r="D943" s="219"/>
      <c r="E943" s="219"/>
      <c r="F943" s="219"/>
      <c r="G943" s="219"/>
      <c r="H943" s="219"/>
      <c r="I943" s="219"/>
      <c r="J943" s="219"/>
      <c r="K943" s="219"/>
    </row>
    <row r="944" spans="1:11" ht="12.75">
      <c r="A944" s="218"/>
      <c r="B944" s="219"/>
      <c r="C944" s="219"/>
      <c r="D944" s="219"/>
      <c r="E944" s="219"/>
      <c r="F944" s="219"/>
      <c r="G944" s="219"/>
      <c r="H944" s="219"/>
      <c r="I944" s="219"/>
      <c r="J944" s="219"/>
      <c r="K944" s="219"/>
    </row>
    <row r="945" spans="1:11" ht="12.75">
      <c r="A945" s="218"/>
      <c r="B945" s="219"/>
      <c r="C945" s="219"/>
      <c r="D945" s="219"/>
      <c r="E945" s="219"/>
      <c r="F945" s="219"/>
      <c r="G945" s="219"/>
      <c r="H945" s="219"/>
      <c r="I945" s="219"/>
      <c r="J945" s="219"/>
      <c r="K945" s="219"/>
    </row>
    <row r="946" spans="1:11" ht="12.75">
      <c r="A946" s="218"/>
      <c r="B946" s="219"/>
      <c r="C946" s="219"/>
      <c r="D946" s="219"/>
      <c r="E946" s="219"/>
      <c r="F946" s="219"/>
      <c r="G946" s="219"/>
      <c r="H946" s="219"/>
      <c r="I946" s="219"/>
      <c r="J946" s="219"/>
      <c r="K946" s="219"/>
    </row>
    <row r="947" spans="1:11" ht="12.75">
      <c r="A947" s="218"/>
      <c r="B947" s="219"/>
      <c r="C947" s="219"/>
      <c r="D947" s="219"/>
      <c r="E947" s="219"/>
      <c r="F947" s="219"/>
      <c r="G947" s="219"/>
      <c r="H947" s="219"/>
      <c r="I947" s="219"/>
      <c r="J947" s="219"/>
      <c r="K947" s="219"/>
    </row>
    <row r="948" spans="1:11" ht="12.75">
      <c r="A948" s="218"/>
      <c r="B948" s="219"/>
      <c r="C948" s="219"/>
      <c r="D948" s="219"/>
      <c r="E948" s="219"/>
      <c r="F948" s="219"/>
      <c r="G948" s="219"/>
      <c r="H948" s="219"/>
      <c r="I948" s="219"/>
      <c r="J948" s="219"/>
      <c r="K948" s="219"/>
    </row>
    <row r="949" spans="1:11" ht="12.75">
      <c r="A949" s="218"/>
      <c r="B949" s="219"/>
      <c r="C949" s="219"/>
      <c r="D949" s="219"/>
      <c r="E949" s="219"/>
      <c r="F949" s="219"/>
      <c r="G949" s="219"/>
      <c r="H949" s="219"/>
      <c r="I949" s="219"/>
      <c r="J949" s="219"/>
      <c r="K949" s="219"/>
    </row>
    <row r="950" spans="1:11" ht="12.75">
      <c r="A950" s="218"/>
      <c r="B950" s="219"/>
      <c r="C950" s="219"/>
      <c r="D950" s="219"/>
      <c r="E950" s="219"/>
      <c r="F950" s="219"/>
      <c r="G950" s="219"/>
      <c r="H950" s="219"/>
      <c r="I950" s="219"/>
      <c r="J950" s="219"/>
      <c r="K950" s="219"/>
    </row>
    <row r="951" spans="1:11" ht="12.75">
      <c r="A951" s="218"/>
      <c r="B951" s="219"/>
      <c r="C951" s="219"/>
      <c r="D951" s="219"/>
      <c r="E951" s="219"/>
      <c r="F951" s="219"/>
      <c r="G951" s="219"/>
      <c r="H951" s="219"/>
      <c r="I951" s="219"/>
      <c r="J951" s="219"/>
      <c r="K951" s="219"/>
    </row>
    <row r="952" spans="1:11" ht="12.75">
      <c r="A952" s="218"/>
      <c r="B952" s="219"/>
      <c r="C952" s="219"/>
      <c r="D952" s="219"/>
      <c r="E952" s="219"/>
      <c r="F952" s="219"/>
      <c r="G952" s="219"/>
      <c r="H952" s="219"/>
      <c r="I952" s="219"/>
      <c r="J952" s="219"/>
      <c r="K952" s="219"/>
    </row>
    <row r="953" spans="1:11" ht="12.75">
      <c r="A953" s="218"/>
      <c r="B953" s="219"/>
      <c r="C953" s="219"/>
      <c r="D953" s="219"/>
      <c r="E953" s="219"/>
      <c r="F953" s="219"/>
      <c r="G953" s="219"/>
      <c r="H953" s="219"/>
      <c r="I953" s="219"/>
      <c r="J953" s="219"/>
      <c r="K953" s="219"/>
    </row>
    <row r="954" spans="1:11" ht="12.75">
      <c r="A954" s="218"/>
      <c r="B954" s="219"/>
      <c r="C954" s="219"/>
      <c r="D954" s="219"/>
      <c r="E954" s="219"/>
      <c r="F954" s="219"/>
      <c r="G954" s="219"/>
      <c r="H954" s="219"/>
      <c r="I954" s="219"/>
      <c r="J954" s="219"/>
      <c r="K954" s="219"/>
    </row>
    <row r="955" spans="1:11" ht="12.75">
      <c r="A955" s="218"/>
      <c r="B955" s="219"/>
      <c r="C955" s="219"/>
      <c r="D955" s="219"/>
      <c r="E955" s="219"/>
      <c r="F955" s="219"/>
      <c r="G955" s="219"/>
      <c r="H955" s="219"/>
      <c r="I955" s="219"/>
      <c r="J955" s="219"/>
      <c r="K955" s="219"/>
    </row>
    <row r="956" spans="1:11" ht="12.75">
      <c r="A956" s="218"/>
      <c r="B956" s="219"/>
      <c r="C956" s="219"/>
      <c r="D956" s="219"/>
      <c r="E956" s="219"/>
      <c r="F956" s="219"/>
      <c r="G956" s="219"/>
      <c r="H956" s="219"/>
      <c r="I956" s="219"/>
      <c r="J956" s="219"/>
      <c r="K956" s="219"/>
    </row>
    <row r="957" spans="1:11" ht="12.75">
      <c r="A957" s="218"/>
      <c r="B957" s="219"/>
      <c r="C957" s="219"/>
      <c r="D957" s="219"/>
      <c r="E957" s="219"/>
      <c r="F957" s="219"/>
      <c r="G957" s="219"/>
      <c r="H957" s="219"/>
      <c r="I957" s="219"/>
      <c r="J957" s="219"/>
      <c r="K957" s="219"/>
    </row>
    <row r="958" spans="1:11" ht="12.75">
      <c r="A958" s="218"/>
      <c r="B958" s="219"/>
      <c r="C958" s="219"/>
      <c r="D958" s="219"/>
      <c r="E958" s="219"/>
      <c r="F958" s="219"/>
      <c r="G958" s="219"/>
      <c r="H958" s="219"/>
      <c r="I958" s="219"/>
      <c r="J958" s="219"/>
      <c r="K958" s="219"/>
    </row>
    <row r="959" spans="1:11" ht="12.75">
      <c r="A959" s="218"/>
      <c r="B959" s="219"/>
      <c r="C959" s="219"/>
      <c r="D959" s="219"/>
      <c r="E959" s="219"/>
      <c r="F959" s="219"/>
      <c r="G959" s="219"/>
      <c r="H959" s="219"/>
      <c r="I959" s="219"/>
      <c r="J959" s="219"/>
      <c r="K959" s="219"/>
    </row>
    <row r="960" spans="1:11" ht="12.75">
      <c r="A960" s="218"/>
      <c r="B960" s="219"/>
      <c r="C960" s="219"/>
      <c r="D960" s="219"/>
      <c r="E960" s="219"/>
      <c r="F960" s="219"/>
      <c r="G960" s="219"/>
      <c r="H960" s="219"/>
      <c r="I960" s="219"/>
      <c r="J960" s="219"/>
      <c r="K960" s="219"/>
    </row>
    <row r="961" spans="1:11" ht="12.75">
      <c r="A961" s="218"/>
      <c r="B961" s="219"/>
      <c r="C961" s="219"/>
      <c r="D961" s="219"/>
      <c r="E961" s="219"/>
      <c r="F961" s="219"/>
      <c r="G961" s="219"/>
      <c r="H961" s="219"/>
      <c r="I961" s="219"/>
      <c r="J961" s="219"/>
      <c r="K961" s="219"/>
    </row>
    <row r="962" spans="1:11" ht="12.75">
      <c r="A962" s="218"/>
      <c r="B962" s="219"/>
      <c r="C962" s="219"/>
      <c r="D962" s="219"/>
      <c r="E962" s="219"/>
      <c r="F962" s="219"/>
      <c r="G962" s="219"/>
      <c r="H962" s="219"/>
      <c r="I962" s="219"/>
      <c r="J962" s="219"/>
      <c r="K962" s="219"/>
    </row>
    <row r="963" spans="1:11" ht="12.75">
      <c r="A963" s="218"/>
      <c r="B963" s="219"/>
      <c r="C963" s="219"/>
      <c r="D963" s="219"/>
      <c r="E963" s="219"/>
      <c r="F963" s="219"/>
      <c r="G963" s="219"/>
      <c r="H963" s="219"/>
      <c r="I963" s="219"/>
      <c r="J963" s="219"/>
      <c r="K963" s="219"/>
    </row>
    <row r="964" spans="1:11" ht="12.75">
      <c r="A964" s="218"/>
      <c r="B964" s="219"/>
      <c r="C964" s="219"/>
      <c r="D964" s="219"/>
      <c r="E964" s="219"/>
      <c r="F964" s="219"/>
      <c r="G964" s="219"/>
      <c r="H964" s="219"/>
      <c r="I964" s="219"/>
      <c r="J964" s="219"/>
      <c r="K964" s="219"/>
    </row>
    <row r="965" spans="1:11" ht="12.75">
      <c r="A965" s="218"/>
      <c r="B965" s="219"/>
      <c r="C965" s="219"/>
      <c r="D965" s="219"/>
      <c r="E965" s="219"/>
      <c r="F965" s="219"/>
      <c r="G965" s="219"/>
      <c r="H965" s="219"/>
      <c r="I965" s="219"/>
      <c r="J965" s="219"/>
      <c r="K965" s="219"/>
    </row>
    <row r="966" spans="1:11" ht="12.75">
      <c r="A966" s="218"/>
      <c r="B966" s="219"/>
      <c r="C966" s="219"/>
      <c r="D966" s="219"/>
      <c r="E966" s="219"/>
      <c r="F966" s="219"/>
      <c r="G966" s="219"/>
      <c r="H966" s="219"/>
      <c r="I966" s="219"/>
      <c r="J966" s="219"/>
      <c r="K966" s="219"/>
    </row>
    <row r="967" spans="1:11" ht="12.75">
      <c r="A967" s="218"/>
      <c r="B967" s="219"/>
      <c r="C967" s="219"/>
      <c r="D967" s="219"/>
      <c r="E967" s="219"/>
      <c r="F967" s="219"/>
      <c r="G967" s="219"/>
      <c r="H967" s="219"/>
      <c r="I967" s="219"/>
      <c r="J967" s="219"/>
      <c r="K967" s="219"/>
    </row>
    <row r="968" spans="1:11" ht="12.75">
      <c r="A968" s="218"/>
      <c r="B968" s="219"/>
      <c r="C968" s="219"/>
      <c r="D968" s="219"/>
      <c r="E968" s="219"/>
      <c r="F968" s="219"/>
      <c r="G968" s="219"/>
      <c r="H968" s="219"/>
      <c r="I968" s="219"/>
      <c r="J968" s="219"/>
      <c r="K968" s="219"/>
    </row>
    <row r="969" spans="1:11" ht="12.75">
      <c r="A969" s="218"/>
      <c r="B969" s="219"/>
      <c r="C969" s="219"/>
      <c r="D969" s="219"/>
      <c r="E969" s="219"/>
      <c r="F969" s="219"/>
      <c r="G969" s="219"/>
      <c r="H969" s="219"/>
      <c r="I969" s="219"/>
      <c r="J969" s="219"/>
      <c r="K969" s="219"/>
    </row>
    <row r="970" spans="1:11" ht="12.75">
      <c r="A970" s="218"/>
      <c r="B970" s="219"/>
      <c r="C970" s="219"/>
      <c r="D970" s="219"/>
      <c r="E970" s="219"/>
      <c r="F970" s="219"/>
      <c r="G970" s="219"/>
      <c r="H970" s="219"/>
      <c r="I970" s="219"/>
      <c r="J970" s="219"/>
      <c r="K970" s="219"/>
    </row>
    <row r="971" spans="1:11" ht="12.75">
      <c r="A971" s="218"/>
      <c r="B971" s="219"/>
      <c r="C971" s="219"/>
      <c r="D971" s="219"/>
      <c r="E971" s="219"/>
      <c r="F971" s="219"/>
      <c r="G971" s="219"/>
      <c r="H971" s="219"/>
      <c r="I971" s="219"/>
      <c r="J971" s="219"/>
      <c r="K971" s="219"/>
    </row>
    <row r="972" spans="1:11" ht="12.75">
      <c r="A972" s="218"/>
      <c r="B972" s="219"/>
      <c r="C972" s="219"/>
      <c r="D972" s="219"/>
      <c r="E972" s="219"/>
      <c r="F972" s="219"/>
      <c r="G972" s="219"/>
      <c r="H972" s="219"/>
      <c r="I972" s="219"/>
      <c r="J972" s="219"/>
      <c r="K972" s="219"/>
    </row>
    <row r="973" spans="1:11" ht="12.75">
      <c r="A973" s="218"/>
      <c r="B973" s="219"/>
      <c r="C973" s="219"/>
      <c r="D973" s="219"/>
      <c r="E973" s="219"/>
      <c r="F973" s="219"/>
      <c r="G973" s="219"/>
      <c r="H973" s="219"/>
      <c r="I973" s="219"/>
      <c r="J973" s="219"/>
      <c r="K973" s="219"/>
    </row>
    <row r="974" spans="1:11" ht="12.75">
      <c r="A974" s="218"/>
      <c r="B974" s="219"/>
      <c r="C974" s="219"/>
      <c r="D974" s="219"/>
      <c r="E974" s="219"/>
      <c r="F974" s="219"/>
      <c r="G974" s="219"/>
      <c r="H974" s="219"/>
      <c r="I974" s="219"/>
      <c r="J974" s="219"/>
      <c r="K974" s="219"/>
    </row>
    <row r="975" spans="1:11" ht="12.75">
      <c r="A975" s="218"/>
      <c r="B975" s="219"/>
      <c r="C975" s="219"/>
      <c r="D975" s="219"/>
      <c r="E975" s="219"/>
      <c r="F975" s="219"/>
      <c r="G975" s="219"/>
      <c r="H975" s="219"/>
      <c r="I975" s="219"/>
      <c r="J975" s="219"/>
      <c r="K975" s="219"/>
    </row>
    <row r="976" spans="1:11" ht="12.75">
      <c r="A976" s="218"/>
      <c r="B976" s="219"/>
      <c r="C976" s="219"/>
      <c r="D976" s="219"/>
      <c r="E976" s="219"/>
      <c r="F976" s="219"/>
      <c r="G976" s="219"/>
      <c r="H976" s="219"/>
      <c r="I976" s="219"/>
      <c r="J976" s="219"/>
      <c r="K976" s="219"/>
    </row>
    <row r="977" spans="1:11" ht="12.75">
      <c r="A977" s="218"/>
      <c r="B977" s="219"/>
      <c r="C977" s="219"/>
      <c r="D977" s="219"/>
      <c r="E977" s="219"/>
      <c r="F977" s="219"/>
      <c r="G977" s="219"/>
      <c r="H977" s="219"/>
      <c r="I977" s="219"/>
      <c r="J977" s="219"/>
      <c r="K977" s="219"/>
    </row>
    <row r="978" spans="1:11" ht="12.75">
      <c r="A978" s="218"/>
      <c r="B978" s="219"/>
      <c r="C978" s="219"/>
      <c r="D978" s="219"/>
      <c r="E978" s="219"/>
      <c r="F978" s="219"/>
      <c r="G978" s="219"/>
      <c r="H978" s="219"/>
      <c r="I978" s="219"/>
      <c r="J978" s="219"/>
      <c r="K978" s="219"/>
    </row>
    <row r="979" spans="1:11" ht="12.75">
      <c r="A979" s="218"/>
      <c r="B979" s="219"/>
      <c r="C979" s="219"/>
      <c r="D979" s="219"/>
      <c r="E979" s="219"/>
      <c r="F979" s="219"/>
      <c r="G979" s="219"/>
      <c r="H979" s="219"/>
      <c r="I979" s="219"/>
      <c r="J979" s="219"/>
      <c r="K979" s="219"/>
    </row>
    <row r="980" spans="1:11" ht="12.75">
      <c r="A980" s="218"/>
      <c r="B980" s="219"/>
      <c r="C980" s="219"/>
      <c r="D980" s="219"/>
      <c r="E980" s="219"/>
      <c r="F980" s="219"/>
      <c r="G980" s="219"/>
      <c r="H980" s="219"/>
      <c r="I980" s="219"/>
      <c r="J980" s="219"/>
      <c r="K980" s="219"/>
    </row>
    <row r="981" spans="1:11" ht="12.75">
      <c r="A981" s="218"/>
      <c r="B981" s="219"/>
      <c r="C981" s="219"/>
      <c r="D981" s="219"/>
      <c r="E981" s="219"/>
      <c r="F981" s="219"/>
      <c r="G981" s="219"/>
      <c r="H981" s="219"/>
      <c r="I981" s="219"/>
      <c r="J981" s="219"/>
      <c r="K981" s="219"/>
    </row>
    <row r="982" spans="1:11" ht="12.75">
      <c r="A982" s="218"/>
      <c r="B982" s="219"/>
      <c r="C982" s="219"/>
      <c r="D982" s="219"/>
      <c r="E982" s="219"/>
      <c r="F982" s="219"/>
      <c r="G982" s="219"/>
      <c r="H982" s="219"/>
      <c r="I982" s="219"/>
      <c r="J982" s="219"/>
      <c r="K982" s="219"/>
    </row>
  </sheetData>
  <mergeCells count="33">
    <mergeCell ref="A30:J30"/>
    <mergeCell ref="B32:D35"/>
    <mergeCell ref="E23:F23"/>
    <mergeCell ref="G23:H23"/>
    <mergeCell ref="I23:J23"/>
    <mergeCell ref="A25:H25"/>
    <mergeCell ref="A26:H26"/>
    <mergeCell ref="A27:H27"/>
    <mergeCell ref="A28:H28"/>
    <mergeCell ref="C8:F8"/>
    <mergeCell ref="C9:F9"/>
    <mergeCell ref="G22:H22"/>
    <mergeCell ref="I22:J22"/>
    <mergeCell ref="E20:F20"/>
    <mergeCell ref="G20:H20"/>
    <mergeCell ref="I20:J20"/>
    <mergeCell ref="E21:F21"/>
    <mergeCell ref="G21:H21"/>
    <mergeCell ref="I21:J21"/>
    <mergeCell ref="E22:F22"/>
    <mergeCell ref="C3:F3"/>
    <mergeCell ref="C4:F4"/>
    <mergeCell ref="C5:F5"/>
    <mergeCell ref="C6:F6"/>
    <mergeCell ref="C7:F7"/>
    <mergeCell ref="A12:J12"/>
    <mergeCell ref="A13:A14"/>
    <mergeCell ref="B13:B14"/>
    <mergeCell ref="C13:C14"/>
    <mergeCell ref="D13:D14"/>
    <mergeCell ref="E13:F13"/>
    <mergeCell ref="G13:H13"/>
    <mergeCell ref="I13:J13"/>
  </mergeCells>
  <pageMargins left="0.25" right="0.25" top="0.75" bottom="0.75" header="0" footer="0"/>
  <pageSetup paperSize="9" orientation="landscape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74E13"/>
    <outlinePr summaryBelow="0" summaryRight="0"/>
    <pageSetUpPr fitToPage="1"/>
  </sheetPr>
  <dimension ref="A1:M63"/>
  <sheetViews>
    <sheetView showGridLines="0" tabSelected="1" workbookViewId="0">
      <selection activeCell="E7" sqref="E7:H7"/>
    </sheetView>
  </sheetViews>
  <sheetFormatPr defaultColWidth="14.42578125" defaultRowHeight="15" customHeight="1"/>
  <cols>
    <col min="5" max="5" width="16.140625" customWidth="1"/>
  </cols>
  <sheetData>
    <row r="1" spans="1:13" ht="15" customHeight="1">
      <c r="A1" s="308"/>
      <c r="B1" s="250"/>
      <c r="C1" s="250"/>
      <c r="D1" s="250"/>
      <c r="E1" s="250"/>
      <c r="F1" s="250"/>
      <c r="G1" s="250"/>
      <c r="H1" s="250"/>
      <c r="I1" s="250"/>
      <c r="J1" s="250"/>
      <c r="K1" s="250"/>
    </row>
    <row r="2" spans="1:13" ht="15" customHeight="1">
      <c r="A2" s="221"/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</row>
    <row r="3" spans="1:13">
      <c r="A3" s="325"/>
      <c r="C3" s="326"/>
      <c r="D3" s="327"/>
      <c r="E3" s="270" t="s">
        <v>1</v>
      </c>
      <c r="F3" s="267"/>
      <c r="G3" s="267"/>
      <c r="H3" s="268"/>
      <c r="I3" s="178"/>
      <c r="J3" s="187"/>
      <c r="K3" s="187"/>
      <c r="L3" s="187"/>
      <c r="M3" s="187"/>
    </row>
    <row r="4" spans="1:13">
      <c r="A4" s="250"/>
      <c r="C4" s="328"/>
      <c r="D4" s="329"/>
      <c r="E4" s="241" t="s">
        <v>2</v>
      </c>
      <c r="F4" s="242"/>
      <c r="G4" s="242"/>
      <c r="H4" s="243"/>
      <c r="I4" s="181"/>
      <c r="J4" s="187"/>
      <c r="K4" s="187"/>
      <c r="L4" s="222"/>
      <c r="M4" s="223"/>
    </row>
    <row r="5" spans="1:13">
      <c r="A5" s="250"/>
      <c r="C5" s="328"/>
      <c r="D5" s="329"/>
      <c r="E5" s="291" t="s">
        <v>358</v>
      </c>
      <c r="F5" s="242"/>
      <c r="G5" s="242"/>
      <c r="H5" s="243"/>
      <c r="I5" s="182"/>
      <c r="J5" s="187"/>
      <c r="K5" s="187"/>
      <c r="L5" s="331"/>
      <c r="M5" s="250"/>
    </row>
    <row r="6" spans="1:13">
      <c r="A6" s="250"/>
      <c r="C6" s="328"/>
      <c r="D6" s="329"/>
      <c r="E6" s="292" t="s">
        <v>6</v>
      </c>
      <c r="F6" s="242"/>
      <c r="G6" s="242"/>
      <c r="H6" s="243"/>
      <c r="I6" s="183"/>
      <c r="L6" s="224"/>
      <c r="M6" s="225"/>
    </row>
    <row r="7" spans="1:13" ht="15.75">
      <c r="A7" s="250"/>
      <c r="C7" s="328"/>
      <c r="D7" s="329"/>
      <c r="E7" s="241"/>
      <c r="F7" s="242"/>
      <c r="G7" s="242"/>
      <c r="H7" s="243"/>
      <c r="I7" s="181"/>
      <c r="L7" s="224"/>
      <c r="M7" s="226"/>
    </row>
    <row r="8" spans="1:13">
      <c r="A8" s="250"/>
      <c r="C8" s="328"/>
      <c r="D8" s="329"/>
      <c r="E8" s="244"/>
      <c r="F8" s="242"/>
      <c r="G8" s="242"/>
      <c r="H8" s="243"/>
      <c r="I8" s="184"/>
      <c r="J8" s="187"/>
      <c r="K8" s="187"/>
      <c r="L8" s="187"/>
      <c r="M8" s="187"/>
    </row>
    <row r="9" spans="1:13" ht="15" customHeight="1">
      <c r="A9" s="250"/>
      <c r="C9" s="330"/>
      <c r="D9" s="243"/>
      <c r="E9" s="245"/>
      <c r="F9" s="242"/>
      <c r="G9" s="242"/>
      <c r="H9" s="242"/>
      <c r="I9" s="185"/>
      <c r="J9" s="187"/>
      <c r="K9" s="187"/>
      <c r="L9" s="187"/>
      <c r="M9" s="187"/>
    </row>
    <row r="10" spans="1:13" ht="15" customHeight="1">
      <c r="A10" s="227"/>
      <c r="B10" s="227"/>
      <c r="C10" s="227"/>
      <c r="D10" s="227"/>
      <c r="E10" s="324"/>
      <c r="F10" s="250"/>
      <c r="G10" s="250"/>
      <c r="H10" s="250"/>
      <c r="I10" s="227"/>
      <c r="J10" s="227"/>
      <c r="K10" s="227"/>
    </row>
    <row r="11" spans="1:13" ht="15" customHeight="1">
      <c r="A11" s="308" t="s">
        <v>374</v>
      </c>
      <c r="B11" s="250"/>
      <c r="C11" s="250"/>
      <c r="D11" s="250"/>
      <c r="E11" s="250"/>
      <c r="F11" s="250"/>
      <c r="G11" s="250"/>
      <c r="H11" s="250"/>
      <c r="I11" s="250"/>
      <c r="J11" s="250"/>
      <c r="K11" s="250"/>
    </row>
    <row r="12" spans="1:13" ht="15" customHeight="1">
      <c r="A12" s="309" t="s">
        <v>375</v>
      </c>
      <c r="B12" s="256"/>
      <c r="C12" s="256"/>
      <c r="D12" s="256"/>
      <c r="E12" s="256"/>
      <c r="F12" s="256"/>
      <c r="G12" s="256"/>
      <c r="H12" s="256"/>
      <c r="I12" s="256"/>
      <c r="J12" s="256"/>
      <c r="K12" s="276"/>
    </row>
    <row r="13" spans="1:13" ht="15" customHeight="1">
      <c r="A13" s="316" t="s">
        <v>9</v>
      </c>
      <c r="B13" s="312" t="s">
        <v>376</v>
      </c>
      <c r="C13" s="313"/>
      <c r="D13" s="314"/>
      <c r="E13" s="316" t="s">
        <v>377</v>
      </c>
      <c r="F13" s="316" t="s">
        <v>378</v>
      </c>
      <c r="G13" s="316" t="s">
        <v>379</v>
      </c>
      <c r="H13" s="317" t="s">
        <v>380</v>
      </c>
      <c r="I13" s="309" t="s">
        <v>381</v>
      </c>
      <c r="J13" s="256"/>
      <c r="K13" s="276"/>
    </row>
    <row r="14" spans="1:13" ht="15" customHeight="1">
      <c r="A14" s="286"/>
      <c r="B14" s="315"/>
      <c r="C14" s="261"/>
      <c r="D14" s="262"/>
      <c r="E14" s="286"/>
      <c r="F14" s="286"/>
      <c r="G14" s="286"/>
      <c r="H14" s="286"/>
      <c r="I14" s="228" t="s">
        <v>382</v>
      </c>
      <c r="J14" s="228" t="s">
        <v>383</v>
      </c>
      <c r="K14" s="228" t="s">
        <v>384</v>
      </c>
    </row>
    <row r="15" spans="1:13" ht="15" customHeight="1">
      <c r="A15" s="229">
        <v>1</v>
      </c>
      <c r="B15" s="306" t="s">
        <v>385</v>
      </c>
      <c r="C15" s="256"/>
      <c r="D15" s="276"/>
      <c r="E15" s="230" t="s">
        <v>386</v>
      </c>
      <c r="F15" s="231">
        <v>0.03</v>
      </c>
      <c r="G15" s="232"/>
      <c r="H15" s="229" t="str">
        <f t="shared" ref="H15:H19" si="0">IF(AND(F15&gt;=I15,F15&lt;=K15),"OK","DIFERE")</f>
        <v>OK</v>
      </c>
      <c r="I15" s="233">
        <v>0.03</v>
      </c>
      <c r="J15" s="233">
        <v>0.04</v>
      </c>
      <c r="K15" s="233">
        <v>5.5E-2</v>
      </c>
    </row>
    <row r="16" spans="1:13" ht="15" customHeight="1">
      <c r="A16" s="229">
        <v>2</v>
      </c>
      <c r="B16" s="306" t="s">
        <v>387</v>
      </c>
      <c r="C16" s="256"/>
      <c r="D16" s="276"/>
      <c r="E16" s="230" t="s">
        <v>386</v>
      </c>
      <c r="F16" s="231">
        <v>8.0000000000000002E-3</v>
      </c>
      <c r="G16" s="232"/>
      <c r="H16" s="229" t="str">
        <f t="shared" si="0"/>
        <v>OK</v>
      </c>
      <c r="I16" s="233">
        <v>8.0000000000000002E-3</v>
      </c>
      <c r="J16" s="233">
        <v>8.0000000000000002E-3</v>
      </c>
      <c r="K16" s="233">
        <v>0.01</v>
      </c>
    </row>
    <row r="17" spans="1:11" ht="15" customHeight="1">
      <c r="A17" s="229">
        <v>3</v>
      </c>
      <c r="B17" s="306" t="s">
        <v>388</v>
      </c>
      <c r="C17" s="256"/>
      <c r="D17" s="276"/>
      <c r="E17" s="230" t="s">
        <v>386</v>
      </c>
      <c r="F17" s="231">
        <v>9.7000000000000003E-3</v>
      </c>
      <c r="G17" s="232"/>
      <c r="H17" s="229" t="str">
        <f t="shared" si="0"/>
        <v>OK</v>
      </c>
      <c r="I17" s="233">
        <v>9.7000000000000003E-3</v>
      </c>
      <c r="J17" s="233">
        <v>1.2699999999999999E-2</v>
      </c>
      <c r="K17" s="233">
        <v>1.2699999999999999E-2</v>
      </c>
    </row>
    <row r="18" spans="1:11" ht="15" customHeight="1">
      <c r="A18" s="229">
        <v>4</v>
      </c>
      <c r="B18" s="306" t="s">
        <v>389</v>
      </c>
      <c r="C18" s="256"/>
      <c r="D18" s="276"/>
      <c r="E18" s="230" t="s">
        <v>386</v>
      </c>
      <c r="F18" s="231">
        <v>5.8999999999999999E-3</v>
      </c>
      <c r="G18" s="232"/>
      <c r="H18" s="229" t="str">
        <f t="shared" si="0"/>
        <v>OK</v>
      </c>
      <c r="I18" s="233">
        <v>5.8999999999999999E-3</v>
      </c>
      <c r="J18" s="233">
        <v>1.23E-2</v>
      </c>
      <c r="K18" s="233">
        <v>1.3899999999999999E-2</v>
      </c>
    </row>
    <row r="19" spans="1:11" ht="15" customHeight="1">
      <c r="A19" s="229">
        <v>5</v>
      </c>
      <c r="B19" s="306" t="s">
        <v>390</v>
      </c>
      <c r="C19" s="256"/>
      <c r="D19" s="276"/>
      <c r="E19" s="230" t="s">
        <v>386</v>
      </c>
      <c r="F19" s="231">
        <v>6.8000000000000005E-2</v>
      </c>
      <c r="G19" s="232"/>
      <c r="H19" s="229" t="str">
        <f t="shared" si="0"/>
        <v>OK</v>
      </c>
      <c r="I19" s="233">
        <v>6.1600000000000002E-2</v>
      </c>
      <c r="J19" s="233">
        <v>7.3999999999999996E-2</v>
      </c>
      <c r="K19" s="233">
        <v>8.9599999999999999E-2</v>
      </c>
    </row>
    <row r="20" spans="1:11" ht="15" customHeight="1">
      <c r="A20" s="229">
        <v>6</v>
      </c>
      <c r="B20" s="306" t="s">
        <v>391</v>
      </c>
      <c r="C20" s="256"/>
      <c r="D20" s="276"/>
      <c r="E20" s="230" t="s">
        <v>386</v>
      </c>
      <c r="F20" s="231">
        <f>SUM(F21:F24)</f>
        <v>0.1115</v>
      </c>
      <c r="G20" s="320" t="s">
        <v>392</v>
      </c>
      <c r="H20" s="313"/>
      <c r="I20" s="313"/>
      <c r="J20" s="313"/>
      <c r="K20" s="314"/>
    </row>
    <row r="21" spans="1:11" ht="15" customHeight="1">
      <c r="A21" s="234">
        <v>43836</v>
      </c>
      <c r="B21" s="306" t="s">
        <v>393</v>
      </c>
      <c r="C21" s="256"/>
      <c r="D21" s="256"/>
      <c r="E21" s="276"/>
      <c r="F21" s="231">
        <v>6.4999999999999997E-3</v>
      </c>
      <c r="G21" s="321"/>
      <c r="H21" s="250"/>
      <c r="I21" s="250"/>
      <c r="J21" s="250"/>
      <c r="K21" s="322"/>
    </row>
    <row r="22" spans="1:11" ht="15" customHeight="1">
      <c r="A22" s="234">
        <v>43867</v>
      </c>
      <c r="B22" s="306" t="s">
        <v>394</v>
      </c>
      <c r="C22" s="256"/>
      <c r="D22" s="256"/>
      <c r="E22" s="276"/>
      <c r="F22" s="231">
        <v>0.03</v>
      </c>
      <c r="G22" s="321"/>
      <c r="H22" s="250"/>
      <c r="I22" s="250"/>
      <c r="J22" s="250"/>
      <c r="K22" s="322"/>
    </row>
    <row r="23" spans="1:11" ht="15" customHeight="1">
      <c r="A23" s="234">
        <v>43896</v>
      </c>
      <c r="B23" s="306" t="s">
        <v>395</v>
      </c>
      <c r="C23" s="256"/>
      <c r="D23" s="256"/>
      <c r="E23" s="276"/>
      <c r="F23" s="231">
        <v>0.03</v>
      </c>
      <c r="G23" s="321"/>
      <c r="H23" s="250"/>
      <c r="I23" s="250"/>
      <c r="J23" s="250"/>
      <c r="K23" s="322"/>
    </row>
    <row r="24" spans="1:11" ht="15" customHeight="1">
      <c r="A24" s="234">
        <v>43927</v>
      </c>
      <c r="B24" s="306" t="s">
        <v>396</v>
      </c>
      <c r="C24" s="256"/>
      <c r="D24" s="256"/>
      <c r="E24" s="276"/>
      <c r="F24" s="231">
        <v>4.4999999999999998E-2</v>
      </c>
      <c r="G24" s="321"/>
      <c r="H24" s="250"/>
      <c r="I24" s="250"/>
      <c r="J24" s="250"/>
      <c r="K24" s="322"/>
    </row>
    <row r="25" spans="1:11" ht="15" customHeight="1">
      <c r="A25" s="318"/>
      <c r="B25" s="261"/>
      <c r="C25" s="261"/>
      <c r="D25" s="261"/>
      <c r="E25" s="261"/>
      <c r="F25" s="262"/>
      <c r="G25" s="321"/>
      <c r="H25" s="250"/>
      <c r="I25" s="250"/>
      <c r="J25" s="250"/>
      <c r="K25" s="322"/>
    </row>
    <row r="26" spans="1:11" ht="15" customHeight="1">
      <c r="A26" s="309" t="s">
        <v>397</v>
      </c>
      <c r="B26" s="256"/>
      <c r="C26" s="256"/>
      <c r="D26" s="276"/>
      <c r="E26" s="230"/>
      <c r="F26" s="232"/>
      <c r="G26" s="315"/>
      <c r="H26" s="261"/>
      <c r="I26" s="261"/>
      <c r="J26" s="261"/>
      <c r="K26" s="262"/>
    </row>
    <row r="27" spans="1:11" ht="15" customHeight="1">
      <c r="A27" s="309" t="s">
        <v>398</v>
      </c>
      <c r="B27" s="256"/>
      <c r="C27" s="256"/>
      <c r="D27" s="276"/>
      <c r="E27" s="230"/>
      <c r="F27" s="232"/>
      <c r="G27" s="306" t="s">
        <v>399</v>
      </c>
      <c r="H27" s="256"/>
      <c r="I27" s="256"/>
      <c r="J27" s="256"/>
      <c r="K27" s="276"/>
    </row>
    <row r="28" spans="1:11" ht="15" customHeight="1">
      <c r="A28" s="309" t="s">
        <v>400</v>
      </c>
      <c r="B28" s="256"/>
      <c r="C28" s="256"/>
      <c r="D28" s="256"/>
      <c r="E28" s="276"/>
      <c r="F28" s="236">
        <f>ROUND(((((1+(F15+F16+F17))*(1+F18)*(1+F19))/(1-F20))-1),4)</f>
        <v>0.26679999999999998</v>
      </c>
      <c r="G28" s="306" t="s">
        <v>401</v>
      </c>
      <c r="H28" s="256"/>
      <c r="I28" s="256"/>
      <c r="J28" s="256"/>
      <c r="K28" s="276"/>
    </row>
    <row r="29" spans="1:11" ht="15" customHeight="1">
      <c r="A29" s="180"/>
      <c r="B29" s="180"/>
      <c r="C29" s="180"/>
      <c r="D29" s="180"/>
      <c r="E29" s="180"/>
      <c r="F29" s="237"/>
      <c r="G29" s="306" t="s">
        <v>402</v>
      </c>
      <c r="H29" s="256"/>
      <c r="I29" s="256"/>
      <c r="J29" s="256"/>
      <c r="K29" s="276"/>
    </row>
    <row r="30" spans="1:11" ht="15" customHeight="1">
      <c r="A30" s="319" t="s">
        <v>403</v>
      </c>
      <c r="B30" s="256"/>
      <c r="C30" s="256"/>
      <c r="D30" s="276"/>
      <c r="E30" s="180"/>
      <c r="F30" s="237"/>
      <c r="G30" s="306" t="s">
        <v>404</v>
      </c>
      <c r="H30" s="256"/>
      <c r="I30" s="256"/>
      <c r="J30" s="256"/>
      <c r="K30" s="276"/>
    </row>
    <row r="31" spans="1:11" ht="15" customHeight="1">
      <c r="A31" s="238" t="s">
        <v>405</v>
      </c>
      <c r="B31" s="231">
        <v>0.2034</v>
      </c>
      <c r="C31" s="231">
        <v>0.22120000000000001</v>
      </c>
      <c r="D31" s="231">
        <v>0.25</v>
      </c>
      <c r="E31" s="180"/>
      <c r="F31" s="237"/>
      <c r="G31" s="306" t="s">
        <v>406</v>
      </c>
      <c r="H31" s="256"/>
      <c r="I31" s="256"/>
      <c r="J31" s="256"/>
      <c r="K31" s="276"/>
    </row>
    <row r="32" spans="1:11" ht="15" customHeight="1">
      <c r="A32" s="238" t="s">
        <v>407</v>
      </c>
      <c r="B32" s="231">
        <v>0.2601</v>
      </c>
      <c r="C32" s="231">
        <v>0.2787</v>
      </c>
      <c r="D32" s="231">
        <v>0.30890000000000001</v>
      </c>
      <c r="E32" s="180"/>
      <c r="F32" s="237"/>
      <c r="G32" s="306" t="s">
        <v>408</v>
      </c>
      <c r="H32" s="256"/>
      <c r="I32" s="256"/>
      <c r="J32" s="256"/>
      <c r="K32" s="276"/>
    </row>
    <row r="33" spans="1:11" ht="15" customHeight="1">
      <c r="A33" s="180"/>
      <c r="B33" s="180"/>
      <c r="C33" s="180"/>
      <c r="D33" s="180"/>
      <c r="E33" s="180"/>
      <c r="F33" s="237"/>
      <c r="G33" s="306" t="s">
        <v>409</v>
      </c>
      <c r="H33" s="256"/>
      <c r="I33" s="256"/>
      <c r="J33" s="256"/>
      <c r="K33" s="276"/>
    </row>
    <row r="34" spans="1:11" ht="15" customHeight="1">
      <c r="A34" s="235"/>
      <c r="B34" s="235"/>
      <c r="C34" s="235"/>
      <c r="D34" s="235"/>
      <c r="E34" s="235"/>
      <c r="F34" s="239"/>
      <c r="G34" s="306" t="s">
        <v>410</v>
      </c>
      <c r="H34" s="256"/>
      <c r="I34" s="256"/>
      <c r="J34" s="256"/>
      <c r="K34" s="276"/>
    </row>
    <row r="35" spans="1:11" ht="15" customHeight="1">
      <c r="A35" s="307"/>
      <c r="B35" s="256"/>
      <c r="C35" s="256"/>
      <c r="D35" s="256"/>
      <c r="E35" s="256"/>
      <c r="F35" s="256"/>
      <c r="G35" s="256"/>
      <c r="H35" s="256"/>
      <c r="I35" s="256"/>
      <c r="J35" s="256"/>
      <c r="K35" s="276"/>
    </row>
    <row r="37" spans="1:11" ht="18.75">
      <c r="A37" s="308" t="s">
        <v>411</v>
      </c>
      <c r="B37" s="250"/>
      <c r="C37" s="250"/>
      <c r="D37" s="250"/>
      <c r="E37" s="250"/>
      <c r="F37" s="250"/>
      <c r="G37" s="250"/>
      <c r="H37" s="250"/>
      <c r="I37" s="250"/>
      <c r="J37" s="250"/>
      <c r="K37" s="250"/>
    </row>
    <row r="38" spans="1:11" ht="12.75">
      <c r="A38" s="309" t="s">
        <v>375</v>
      </c>
      <c r="B38" s="256"/>
      <c r="C38" s="256"/>
      <c r="D38" s="256"/>
      <c r="E38" s="256"/>
      <c r="F38" s="256"/>
      <c r="G38" s="256"/>
      <c r="H38" s="256"/>
      <c r="I38" s="256"/>
      <c r="J38" s="256"/>
      <c r="K38" s="276"/>
    </row>
    <row r="39" spans="1:11" ht="12.75">
      <c r="A39" s="310" t="s">
        <v>9</v>
      </c>
      <c r="B39" s="312" t="s">
        <v>376</v>
      </c>
      <c r="C39" s="313"/>
      <c r="D39" s="314"/>
      <c r="E39" s="316" t="s">
        <v>377</v>
      </c>
      <c r="F39" s="316" t="s">
        <v>378</v>
      </c>
      <c r="G39" s="316" t="s">
        <v>379</v>
      </c>
      <c r="H39" s="317" t="s">
        <v>380</v>
      </c>
      <c r="I39" s="309" t="s">
        <v>381</v>
      </c>
      <c r="J39" s="256"/>
      <c r="K39" s="276"/>
    </row>
    <row r="40" spans="1:11" ht="12.75">
      <c r="A40" s="311"/>
      <c r="B40" s="315"/>
      <c r="C40" s="261"/>
      <c r="D40" s="262"/>
      <c r="E40" s="286"/>
      <c r="F40" s="286"/>
      <c r="G40" s="286"/>
      <c r="H40" s="286"/>
      <c r="I40" s="228" t="s">
        <v>382</v>
      </c>
      <c r="J40" s="228" t="s">
        <v>383</v>
      </c>
      <c r="K40" s="228" t="s">
        <v>384</v>
      </c>
    </row>
    <row r="41" spans="1:11" ht="12.75">
      <c r="A41" s="229">
        <v>1</v>
      </c>
      <c r="B41" s="306" t="s">
        <v>385</v>
      </c>
      <c r="C41" s="256"/>
      <c r="D41" s="276"/>
      <c r="E41" s="232"/>
      <c r="F41" s="236">
        <v>1.4999999999999999E-2</v>
      </c>
      <c r="G41" s="232"/>
      <c r="H41" s="229" t="str">
        <f t="shared" ref="H41:H45" si="1">IF(AND(F41&gt;=I41,F41&lt;=K41),"OK","DIFERE")</f>
        <v>OK</v>
      </c>
      <c r="I41" s="233">
        <v>1.4999999999999999E-2</v>
      </c>
      <c r="J41" s="233">
        <v>3.4500000000000003E-2</v>
      </c>
      <c r="K41" s="233">
        <v>4.4900000000000002E-2</v>
      </c>
    </row>
    <row r="42" spans="1:11" ht="12.75">
      <c r="A42" s="229">
        <v>2</v>
      </c>
      <c r="B42" s="306" t="s">
        <v>387</v>
      </c>
      <c r="C42" s="256"/>
      <c r="D42" s="276"/>
      <c r="E42" s="232"/>
      <c r="F42" s="231">
        <v>3.0000000000000001E-3</v>
      </c>
      <c r="G42" s="232"/>
      <c r="H42" s="229" t="str">
        <f t="shared" si="1"/>
        <v>OK</v>
      </c>
      <c r="I42" s="233">
        <v>3.0000000000000001E-3</v>
      </c>
      <c r="J42" s="233">
        <v>4.7999999999999996E-3</v>
      </c>
      <c r="K42" s="233">
        <v>8.2000000000000007E-3</v>
      </c>
    </row>
    <row r="43" spans="1:11" ht="12.75">
      <c r="A43" s="229">
        <v>3</v>
      </c>
      <c r="B43" s="306" t="s">
        <v>388</v>
      </c>
      <c r="C43" s="256"/>
      <c r="D43" s="276"/>
      <c r="E43" s="232"/>
      <c r="F43" s="231">
        <v>5.5999999999999999E-3</v>
      </c>
      <c r="G43" s="232"/>
      <c r="H43" s="229" t="str">
        <f t="shared" si="1"/>
        <v>OK</v>
      </c>
      <c r="I43" s="233">
        <v>5.5999999999999999E-3</v>
      </c>
      <c r="J43" s="233">
        <v>8.5000000000000006E-3</v>
      </c>
      <c r="K43" s="233">
        <v>8.8999999999999999E-3</v>
      </c>
    </row>
    <row r="44" spans="1:11" ht="12.75">
      <c r="A44" s="229">
        <v>4</v>
      </c>
      <c r="B44" s="306" t="s">
        <v>389</v>
      </c>
      <c r="C44" s="256"/>
      <c r="D44" s="276"/>
      <c r="E44" s="232"/>
      <c r="F44" s="231">
        <v>8.5000000000000006E-3</v>
      </c>
      <c r="G44" s="232"/>
      <c r="H44" s="229" t="str">
        <f t="shared" si="1"/>
        <v>OK</v>
      </c>
      <c r="I44" s="233">
        <v>8.5000000000000006E-3</v>
      </c>
      <c r="J44" s="233">
        <v>8.5000000000000006E-3</v>
      </c>
      <c r="K44" s="233">
        <v>1.11E-2</v>
      </c>
    </row>
    <row r="45" spans="1:11" ht="12.75">
      <c r="A45" s="229">
        <v>5</v>
      </c>
      <c r="B45" s="306" t="s">
        <v>390</v>
      </c>
      <c r="C45" s="256"/>
      <c r="D45" s="276"/>
      <c r="E45" s="232"/>
      <c r="F45" s="236">
        <v>3.5200000000000002E-2</v>
      </c>
      <c r="G45" s="232"/>
      <c r="H45" s="229" t="str">
        <f t="shared" si="1"/>
        <v>OK</v>
      </c>
      <c r="I45" s="233">
        <v>3.5000000000000003E-2</v>
      </c>
      <c r="J45" s="233">
        <v>5.11E-2</v>
      </c>
      <c r="K45" s="233">
        <v>6.2199999999999998E-2</v>
      </c>
    </row>
    <row r="46" spans="1:11" ht="12.75">
      <c r="A46" s="229">
        <v>6</v>
      </c>
      <c r="B46" s="306" t="s">
        <v>391</v>
      </c>
      <c r="C46" s="256"/>
      <c r="D46" s="276"/>
      <c r="E46" s="232"/>
      <c r="F46" s="231">
        <f>SUM(F47:F50)</f>
        <v>8.1499999999999989E-2</v>
      </c>
      <c r="G46" s="320" t="s">
        <v>392</v>
      </c>
      <c r="H46" s="313"/>
      <c r="I46" s="313"/>
      <c r="J46" s="313"/>
      <c r="K46" s="314"/>
    </row>
    <row r="47" spans="1:11" ht="12.75">
      <c r="A47" s="234">
        <v>43836</v>
      </c>
      <c r="B47" s="306" t="s">
        <v>393</v>
      </c>
      <c r="C47" s="256"/>
      <c r="D47" s="256"/>
      <c r="E47" s="276"/>
      <c r="F47" s="231">
        <v>6.4999999999999997E-3</v>
      </c>
      <c r="G47" s="321"/>
      <c r="H47" s="250"/>
      <c r="I47" s="250"/>
      <c r="J47" s="250"/>
      <c r="K47" s="322"/>
    </row>
    <row r="48" spans="1:11" ht="12.75">
      <c r="A48" s="234">
        <v>43867</v>
      </c>
      <c r="B48" s="306" t="s">
        <v>394</v>
      </c>
      <c r="C48" s="256"/>
      <c r="D48" s="256"/>
      <c r="E48" s="276"/>
      <c r="F48" s="231">
        <v>0.03</v>
      </c>
      <c r="G48" s="321"/>
      <c r="H48" s="250"/>
      <c r="I48" s="250"/>
      <c r="J48" s="250"/>
      <c r="K48" s="322"/>
    </row>
    <row r="49" spans="1:11" ht="12.75">
      <c r="A49" s="234">
        <v>43896</v>
      </c>
      <c r="B49" s="306" t="s">
        <v>395</v>
      </c>
      <c r="C49" s="256"/>
      <c r="D49" s="256"/>
      <c r="E49" s="276"/>
      <c r="F49" s="236">
        <v>0</v>
      </c>
      <c r="G49" s="321"/>
      <c r="H49" s="250"/>
      <c r="I49" s="250"/>
      <c r="J49" s="250"/>
      <c r="K49" s="322"/>
    </row>
    <row r="50" spans="1:11" ht="12.75">
      <c r="A50" s="234">
        <v>43927</v>
      </c>
      <c r="B50" s="306" t="s">
        <v>396</v>
      </c>
      <c r="C50" s="256"/>
      <c r="D50" s="256"/>
      <c r="E50" s="276"/>
      <c r="F50" s="231">
        <v>4.4999999999999998E-2</v>
      </c>
      <c r="G50" s="321"/>
      <c r="H50" s="250"/>
      <c r="I50" s="250"/>
      <c r="J50" s="250"/>
      <c r="K50" s="322"/>
    </row>
    <row r="51" spans="1:11" ht="12.75">
      <c r="A51" s="318"/>
      <c r="B51" s="261"/>
      <c r="C51" s="261"/>
      <c r="D51" s="261"/>
      <c r="E51" s="261"/>
      <c r="F51" s="262"/>
      <c r="G51" s="321"/>
      <c r="H51" s="250"/>
      <c r="I51" s="250"/>
      <c r="J51" s="250"/>
      <c r="K51" s="322"/>
    </row>
    <row r="52" spans="1:11" ht="12.75">
      <c r="A52" s="309" t="s">
        <v>397</v>
      </c>
      <c r="B52" s="256"/>
      <c r="C52" s="256"/>
      <c r="D52" s="276"/>
      <c r="E52" s="232"/>
      <c r="F52" s="232"/>
      <c r="G52" s="315"/>
      <c r="H52" s="261"/>
      <c r="I52" s="261"/>
      <c r="J52" s="261"/>
      <c r="K52" s="262"/>
    </row>
    <row r="53" spans="1:11" ht="12.75">
      <c r="A53" s="309" t="s">
        <v>398</v>
      </c>
      <c r="B53" s="256"/>
      <c r="C53" s="256"/>
      <c r="D53" s="276"/>
      <c r="E53" s="232"/>
      <c r="F53" s="232"/>
      <c r="G53" s="306" t="s">
        <v>399</v>
      </c>
      <c r="H53" s="256"/>
      <c r="I53" s="256"/>
      <c r="J53" s="256"/>
      <c r="K53" s="276"/>
    </row>
    <row r="54" spans="1:11" ht="12.75">
      <c r="A54" s="309" t="s">
        <v>400</v>
      </c>
      <c r="B54" s="256"/>
      <c r="C54" s="256"/>
      <c r="D54" s="256"/>
      <c r="E54" s="276"/>
      <c r="F54" s="231">
        <f>ROUND((((1+(F41+F42+F43))*(1+F44)*(1+F45))/(1-F46))-1,4)</f>
        <v>0.16350000000000001</v>
      </c>
      <c r="G54" s="306" t="s">
        <v>401</v>
      </c>
      <c r="H54" s="256"/>
      <c r="I54" s="256"/>
      <c r="J54" s="256"/>
      <c r="K54" s="276"/>
    </row>
    <row r="55" spans="1:11" ht="12.75">
      <c r="A55" s="232"/>
      <c r="B55" s="232"/>
      <c r="C55" s="232"/>
      <c r="D55" s="232"/>
      <c r="E55" s="180"/>
      <c r="F55" s="232"/>
      <c r="G55" s="306" t="s">
        <v>402</v>
      </c>
      <c r="H55" s="256"/>
      <c r="I55" s="256"/>
      <c r="J55" s="256"/>
      <c r="K55" s="276"/>
    </row>
    <row r="56" spans="1:11" ht="12.75">
      <c r="A56" s="319" t="s">
        <v>403</v>
      </c>
      <c r="B56" s="256"/>
      <c r="C56" s="256"/>
      <c r="D56" s="276"/>
      <c r="E56" s="180"/>
      <c r="F56" s="232"/>
      <c r="G56" s="306" t="s">
        <v>404</v>
      </c>
      <c r="H56" s="256"/>
      <c r="I56" s="256"/>
      <c r="J56" s="256"/>
      <c r="K56" s="276"/>
    </row>
    <row r="57" spans="1:11" ht="12.75">
      <c r="A57" s="240" t="s">
        <v>405</v>
      </c>
      <c r="B57" s="231">
        <v>0.111</v>
      </c>
      <c r="C57" s="231">
        <v>0.14019999999999999</v>
      </c>
      <c r="D57" s="231">
        <v>0.16800000000000001</v>
      </c>
      <c r="E57" s="180"/>
      <c r="F57" s="232"/>
      <c r="G57" s="306" t="s">
        <v>406</v>
      </c>
      <c r="H57" s="256"/>
      <c r="I57" s="256"/>
      <c r="J57" s="256"/>
      <c r="K57" s="276"/>
    </row>
    <row r="58" spans="1:11" ht="12.75">
      <c r="A58" s="240" t="s">
        <v>407</v>
      </c>
      <c r="B58" s="231">
        <v>0.16339999999999999</v>
      </c>
      <c r="C58" s="231">
        <v>0.19389999999999999</v>
      </c>
      <c r="D58" s="231">
        <v>0.223</v>
      </c>
      <c r="E58" s="180"/>
      <c r="F58" s="232"/>
      <c r="G58" s="306" t="s">
        <v>408</v>
      </c>
      <c r="H58" s="256"/>
      <c r="I58" s="256"/>
      <c r="J58" s="256"/>
      <c r="K58" s="276"/>
    </row>
    <row r="59" spans="1:11" ht="12.75">
      <c r="A59" s="180"/>
      <c r="B59" s="180"/>
      <c r="C59" s="180"/>
      <c r="D59" s="180"/>
      <c r="E59" s="180"/>
      <c r="F59" s="232"/>
      <c r="G59" s="306" t="s">
        <v>409</v>
      </c>
      <c r="H59" s="256"/>
      <c r="I59" s="256"/>
      <c r="J59" s="256"/>
      <c r="K59" s="276"/>
    </row>
    <row r="60" spans="1:11" ht="12.75">
      <c r="A60" s="232"/>
      <c r="B60" s="232"/>
      <c r="C60" s="232"/>
      <c r="D60" s="232"/>
      <c r="E60" s="232"/>
      <c r="F60" s="232"/>
      <c r="G60" s="306" t="s">
        <v>410</v>
      </c>
      <c r="H60" s="256"/>
      <c r="I60" s="256"/>
      <c r="J60" s="256"/>
      <c r="K60" s="276"/>
    </row>
    <row r="61" spans="1:11" ht="12.75">
      <c r="A61" s="323" t="s">
        <v>412</v>
      </c>
      <c r="B61" s="256"/>
      <c r="C61" s="256"/>
      <c r="D61" s="256"/>
      <c r="E61" s="256"/>
      <c r="F61" s="256"/>
      <c r="G61" s="256"/>
      <c r="H61" s="256"/>
      <c r="I61" s="256"/>
      <c r="J61" s="256"/>
      <c r="K61" s="276"/>
    </row>
    <row r="63" spans="1:11" ht="12.75">
      <c r="A63" s="307"/>
      <c r="B63" s="256"/>
      <c r="C63" s="256"/>
      <c r="D63" s="256"/>
      <c r="E63" s="256"/>
      <c r="F63" s="256"/>
      <c r="G63" s="256"/>
      <c r="H63" s="256"/>
      <c r="I63" s="256"/>
      <c r="J63" s="256"/>
      <c r="K63" s="276"/>
    </row>
  </sheetData>
  <mergeCells count="81">
    <mergeCell ref="G20:K26"/>
    <mergeCell ref="G27:K27"/>
    <mergeCell ref="G28:K28"/>
    <mergeCell ref="G29:K29"/>
    <mergeCell ref="G30:K30"/>
    <mergeCell ref="A27:D27"/>
    <mergeCell ref="A28:E28"/>
    <mergeCell ref="A30:D30"/>
    <mergeCell ref="B15:D15"/>
    <mergeCell ref="B16:D16"/>
    <mergeCell ref="B17:D17"/>
    <mergeCell ref="B18:D18"/>
    <mergeCell ref="B19:D19"/>
    <mergeCell ref="B20:D20"/>
    <mergeCell ref="B21:E21"/>
    <mergeCell ref="B22:E22"/>
    <mergeCell ref="B23:E23"/>
    <mergeCell ref="B24:E24"/>
    <mergeCell ref="A25:F25"/>
    <mergeCell ref="A26:D26"/>
    <mergeCell ref="L5:M5"/>
    <mergeCell ref="A11:K11"/>
    <mergeCell ref="A12:K12"/>
    <mergeCell ref="A13:A14"/>
    <mergeCell ref="B13:D14"/>
    <mergeCell ref="E13:E14"/>
    <mergeCell ref="F13:F14"/>
    <mergeCell ref="G13:G14"/>
    <mergeCell ref="H13:H14"/>
    <mergeCell ref="I13:K13"/>
    <mergeCell ref="A1:K1"/>
    <mergeCell ref="A3:A9"/>
    <mergeCell ref="C3:D9"/>
    <mergeCell ref="E3:H3"/>
    <mergeCell ref="E4:H4"/>
    <mergeCell ref="E5:H5"/>
    <mergeCell ref="E6:H6"/>
    <mergeCell ref="E7:H7"/>
    <mergeCell ref="E8:H8"/>
    <mergeCell ref="E9:H9"/>
    <mergeCell ref="E10:H10"/>
    <mergeCell ref="G46:K52"/>
    <mergeCell ref="G60:K60"/>
    <mergeCell ref="A61:K61"/>
    <mergeCell ref="A63:K63"/>
    <mergeCell ref="G53:K53"/>
    <mergeCell ref="G54:K54"/>
    <mergeCell ref="G55:K55"/>
    <mergeCell ref="G56:K56"/>
    <mergeCell ref="G57:K57"/>
    <mergeCell ref="G58:K58"/>
    <mergeCell ref="G59:K59"/>
    <mergeCell ref="A52:D52"/>
    <mergeCell ref="A53:D53"/>
    <mergeCell ref="A54:E54"/>
    <mergeCell ref="A56:D56"/>
    <mergeCell ref="B41:D41"/>
    <mergeCell ref="B42:D42"/>
    <mergeCell ref="B43:D43"/>
    <mergeCell ref="B44:D44"/>
    <mergeCell ref="B45:D45"/>
    <mergeCell ref="B46:D46"/>
    <mergeCell ref="B47:E47"/>
    <mergeCell ref="B48:E48"/>
    <mergeCell ref="B49:E49"/>
    <mergeCell ref="B50:E50"/>
    <mergeCell ref="A51:F51"/>
    <mergeCell ref="A37:K37"/>
    <mergeCell ref="A38:K38"/>
    <mergeCell ref="A39:A40"/>
    <mergeCell ref="B39:D40"/>
    <mergeCell ref="E39:E40"/>
    <mergeCell ref="F39:F40"/>
    <mergeCell ref="G39:G40"/>
    <mergeCell ref="H39:H40"/>
    <mergeCell ref="I39:K39"/>
    <mergeCell ref="G31:K31"/>
    <mergeCell ref="G32:K32"/>
    <mergeCell ref="G33:K33"/>
    <mergeCell ref="G34:K34"/>
    <mergeCell ref="A35:K35"/>
  </mergeCells>
  <pageMargins left="0.7" right="0.7" top="0.75" bottom="0.75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ORÇAMENTO</vt:lpstr>
      <vt:lpstr>COMPOSIÇÕES</vt:lpstr>
      <vt:lpstr>CRONOGRAMA</vt:lpstr>
      <vt:lpstr>BDI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</cp:lastModifiedBy>
  <dcterms:modified xsi:type="dcterms:W3CDTF">2025-08-14T17:30:30Z</dcterms:modified>
</cp:coreProperties>
</file>