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7635" windowHeight="3660"/>
  </bookViews>
  <sheets>
    <sheet name="Plan1" sheetId="1" r:id="rId1"/>
    <sheet name="Plan2" sheetId="2" r:id="rId2"/>
    <sheet name="Plan3" sheetId="3" r:id="rId3"/>
  </sheets>
  <definedNames>
    <definedName name="_xlnm.Print_Area" localSheetId="0">Plan1!$A$2:$I$25</definedName>
  </definedNames>
  <calcPr calcId="125725"/>
</workbook>
</file>

<file path=xl/calcChain.xml><?xml version="1.0" encoding="utf-8"?>
<calcChain xmlns="http://schemas.openxmlformats.org/spreadsheetml/2006/main">
  <c r="G13" i="1"/>
  <c r="H13" s="1"/>
  <c r="I13" s="1"/>
  <c r="C13"/>
  <c r="I17"/>
  <c r="H17"/>
  <c r="G17"/>
  <c r="H19"/>
  <c r="I19" s="1"/>
  <c r="G19"/>
  <c r="G18"/>
  <c r="H18" s="1"/>
  <c r="I18" s="1"/>
  <c r="G15"/>
  <c r="H15" s="1"/>
  <c r="I15" s="1"/>
  <c r="H14"/>
  <c r="I14" s="1"/>
  <c r="G14"/>
  <c r="H12"/>
  <c r="I12" s="1"/>
  <c r="G12"/>
  <c r="G11"/>
  <c r="H11" s="1"/>
  <c r="I11" s="1"/>
  <c r="C11"/>
  <c r="G10"/>
  <c r="H10" s="1"/>
  <c r="I10" s="1"/>
  <c r="G9"/>
  <c r="C9"/>
  <c r="H8"/>
  <c r="I8" s="1"/>
  <c r="G8"/>
  <c r="H7"/>
  <c r="I7" s="1"/>
  <c r="G7"/>
  <c r="H9" l="1"/>
  <c r="I9" s="1"/>
  <c r="I22" s="1"/>
  <c r="H22" l="1"/>
</calcChain>
</file>

<file path=xl/sharedStrings.xml><?xml version="1.0" encoding="utf-8"?>
<sst xmlns="http://schemas.openxmlformats.org/spreadsheetml/2006/main" count="45" uniqueCount="34">
  <si>
    <t>qde.</t>
  </si>
  <si>
    <t>unid.</t>
  </si>
  <si>
    <t>materiais</t>
  </si>
  <si>
    <t>mão de obra</t>
  </si>
  <si>
    <t>m</t>
  </si>
  <si>
    <t>Descrição dos serviços</t>
  </si>
  <si>
    <t>ítem</t>
  </si>
  <si>
    <t>R$ -unit.</t>
  </si>
  <si>
    <t>R$ -total</t>
  </si>
  <si>
    <t>Total Geral</t>
  </si>
  <si>
    <t>Local: CPP - Unidade Centro -  Quadra de Esportes</t>
  </si>
  <si>
    <t>m²</t>
  </si>
  <si>
    <t xml:space="preserve">Remoção de Terças de madeira  6x12 </t>
  </si>
  <si>
    <t>Reparos  e alinhamento nas tesouras de madeira, utilizando material retirado do enterçamento</t>
  </si>
  <si>
    <t>MAT+MO</t>
  </si>
  <si>
    <t>pç</t>
  </si>
  <si>
    <t>R$ -unit</t>
  </si>
  <si>
    <t>global</t>
  </si>
  <si>
    <t>ítem c/ BDI</t>
  </si>
  <si>
    <t>LABORATÓRIO: BIOLOGIA</t>
  </si>
  <si>
    <t>Pintura em parede interna: látex branco; Externa: látex branco e azul, conforme existente. Inclui neste ítem, pequenos reparos com massa de areia/cal /cimento, nos locais com  trincas e fissuras na alvenaria.</t>
  </si>
  <si>
    <t>R$ -total (s/BDI)</t>
  </si>
  <si>
    <t>R$ -total (C/BDI)</t>
  </si>
  <si>
    <t>Cobertura com telha de aço_aço (duplo), cor branco,  com miolo termo isolante PUR/PIR, E=5cm , larg. útil100cm, comprimento = 7,0m,incl. acessor. fixação e vedação</t>
  </si>
  <si>
    <t>Remoção de Luminárias e ventiladores de teto-com reaproveitamento parcial (Lâmpadas  e calhas serão substituidas por lâmpadas LED - do mesmo padrão)</t>
  </si>
  <si>
    <t>Remoção e bota fora de fôrro de madeira sem reaproveitamento</t>
  </si>
  <si>
    <t>Remoção e bota fora de telha de fibro-cimento, sem reaproveitamento</t>
  </si>
  <si>
    <t>Pintura, em mínimo 2 (duas) demãos ,  tinta esmalte, cor branco, todo madeiramento do telhado(terças e tesouras).</t>
  </si>
  <si>
    <t>Limpeza final/ bota fora</t>
  </si>
  <si>
    <t>Re-instalar luminárias e Ventiladores (existentes) de teto, aparentes, sendo 12 calhas com 2 lâmpadas cada, tipo LED (calas e lâmpadas, novas).</t>
  </si>
  <si>
    <t>Remoção parcial dos rufos, com reaproveitamento</t>
  </si>
  <si>
    <t>Recolocação dos rufos - com acréscimos ou substituição de peças, parciais)</t>
  </si>
  <si>
    <t>Colocação de terças de aço, U enrijecido 75x40x15x2,6mm</t>
  </si>
  <si>
    <t>prazo de execução: 1 mês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</si>
</sst>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43" fontId="0" fillId="0" borderId="0" xfId="1" applyFont="1"/>
    <xf numFmtId="43" fontId="0" fillId="0" borderId="0" xfId="1" applyFont="1" applyAlignment="1">
      <alignment horizontal="center"/>
    </xf>
    <xf numFmtId="0" fontId="0" fillId="0" borderId="1" xfId="0" applyBorder="1"/>
    <xf numFmtId="43" fontId="0" fillId="0" borderId="1" xfId="1" applyFont="1" applyBorder="1"/>
    <xf numFmtId="0" fontId="0" fillId="0" borderId="3" xfId="0" applyBorder="1"/>
    <xf numFmtId="43" fontId="0" fillId="0" borderId="3" xfId="1" applyFont="1" applyBorder="1"/>
    <xf numFmtId="164" fontId="0" fillId="0" borderId="0" xfId="1" applyNumberFormat="1" applyFont="1" applyAlignment="1">
      <alignment horizontal="center" vertical="center"/>
    </xf>
    <xf numFmtId="43" fontId="0" fillId="0" borderId="0" xfId="0" applyNumberFormat="1"/>
    <xf numFmtId="0" fontId="0" fillId="0" borderId="2" xfId="0" applyBorder="1"/>
    <xf numFmtId="0" fontId="0" fillId="0" borderId="4" xfId="0" applyBorder="1"/>
    <xf numFmtId="0" fontId="0" fillId="0" borderId="0" xfId="0" applyBorder="1"/>
    <xf numFmtId="43" fontId="0" fillId="0" borderId="0" xfId="1" applyFont="1" applyBorder="1" applyAlignment="1">
      <alignment horizontal="center"/>
    </xf>
    <xf numFmtId="43" fontId="0" fillId="0" borderId="0" xfId="1" applyFont="1" applyBorder="1"/>
    <xf numFmtId="164" fontId="0" fillId="0" borderId="7" xfId="1" applyNumberFormat="1" applyFont="1" applyBorder="1" applyAlignment="1">
      <alignment horizontal="center" vertical="center"/>
    </xf>
    <xf numFmtId="43" fontId="0" fillId="0" borderId="8" xfId="1" applyFont="1" applyBorder="1"/>
    <xf numFmtId="0" fontId="0" fillId="0" borderId="9" xfId="0" applyBorder="1"/>
    <xf numFmtId="164" fontId="0" fillId="0" borderId="6" xfId="1" applyNumberFormat="1" applyFont="1" applyBorder="1" applyAlignment="1">
      <alignment horizontal="center" vertical="center"/>
    </xf>
    <xf numFmtId="0" fontId="0" fillId="0" borderId="6" xfId="0" applyBorder="1"/>
    <xf numFmtId="43" fontId="0" fillId="0" borderId="6" xfId="1" applyFont="1" applyBorder="1" applyAlignment="1">
      <alignment horizontal="center"/>
    </xf>
    <xf numFmtId="43" fontId="0" fillId="0" borderId="6" xfId="1" applyFont="1" applyBorder="1" applyAlignment="1">
      <alignment horizontal="center" wrapText="1"/>
    </xf>
    <xf numFmtId="43" fontId="0" fillId="0" borderId="6" xfId="1" applyFont="1" applyFill="1" applyBorder="1" applyAlignment="1">
      <alignment horizontal="center" wrapText="1"/>
    </xf>
    <xf numFmtId="164" fontId="0" fillId="0" borderId="10" xfId="1" applyNumberFormat="1" applyFont="1" applyBorder="1" applyAlignment="1">
      <alignment horizontal="center" vertical="center"/>
    </xf>
    <xf numFmtId="0" fontId="0" fillId="0" borderId="10" xfId="0" applyBorder="1" applyAlignment="1">
      <alignment wrapText="1"/>
    </xf>
    <xf numFmtId="43" fontId="0" fillId="0" borderId="10" xfId="1" applyFont="1" applyBorder="1" applyAlignment="1">
      <alignment horizontal="center"/>
    </xf>
    <xf numFmtId="0" fontId="0" fillId="0" borderId="10" xfId="0" applyBorder="1"/>
    <xf numFmtId="43" fontId="0" fillId="0" borderId="10" xfId="1" applyFont="1" applyBorder="1"/>
    <xf numFmtId="43" fontId="0" fillId="0" borderId="10" xfId="0" applyNumberFormat="1" applyBorder="1"/>
    <xf numFmtId="164" fontId="0" fillId="0" borderId="11" xfId="1" applyNumberFormat="1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43" fontId="0" fillId="0" borderId="11" xfId="1" applyFont="1" applyBorder="1"/>
    <xf numFmtId="43" fontId="0" fillId="0" borderId="11" xfId="0" applyNumberFormat="1" applyBorder="1"/>
    <xf numFmtId="43" fontId="0" fillId="0" borderId="11" xfId="1" applyFont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left" wrapText="1"/>
    </xf>
    <xf numFmtId="0" fontId="0" fillId="0" borderId="11" xfId="0" applyFill="1" applyBorder="1"/>
    <xf numFmtId="0" fontId="2" fillId="0" borderId="11" xfId="0" applyFont="1" applyFill="1" applyBorder="1" applyAlignment="1">
      <alignment horizontal="left" vertical="top" wrapText="1"/>
    </xf>
    <xf numFmtId="43" fontId="0" fillId="0" borderId="13" xfId="1" applyFont="1" applyBorder="1"/>
    <xf numFmtId="43" fontId="0" fillId="0" borderId="13" xfId="0" applyNumberFormat="1" applyBorder="1"/>
    <xf numFmtId="43" fontId="0" fillId="0" borderId="6" xfId="1" applyFont="1" applyBorder="1"/>
    <xf numFmtId="164" fontId="0" fillId="0" borderId="16" xfId="1" applyNumberFormat="1" applyFont="1" applyBorder="1" applyAlignment="1">
      <alignment horizontal="center" vertical="center"/>
    </xf>
    <xf numFmtId="164" fontId="0" fillId="0" borderId="12" xfId="1" applyNumberFormat="1" applyFont="1" applyBorder="1" applyAlignment="1">
      <alignment horizontal="center" vertical="center"/>
    </xf>
    <xf numFmtId="43" fontId="0" fillId="0" borderId="17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164" fontId="0" fillId="0" borderId="19" xfId="1" applyNumberFormat="1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1" xfId="0" applyBorder="1" applyAlignment="1">
      <alignment horizontal="center" vertical="center"/>
    </xf>
    <xf numFmtId="0" fontId="0" fillId="0" borderId="18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43" fontId="0" fillId="0" borderId="6" xfId="1" applyFont="1" applyBorder="1" applyAlignment="1">
      <alignment horizontal="center"/>
    </xf>
    <xf numFmtId="43" fontId="0" fillId="0" borderId="14" xfId="1" applyFont="1" applyBorder="1" applyAlignment="1">
      <alignment horizontal="center"/>
    </xf>
    <xf numFmtId="43" fontId="0" fillId="0" borderId="15" xfId="1" applyFont="1" applyBorder="1" applyAlignment="1">
      <alignment horizont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topLeftCell="A13" workbookViewId="0">
      <selection activeCell="B26" sqref="B26"/>
    </sheetView>
  </sheetViews>
  <sheetFormatPr defaultRowHeight="15"/>
  <cols>
    <col min="1" max="1" width="9.140625" style="7"/>
    <col min="2" max="2" width="52.85546875" customWidth="1"/>
    <col min="3" max="3" width="9.140625" style="2"/>
    <col min="5" max="5" width="10.42578125" style="1" customWidth="1"/>
    <col min="6" max="6" width="14.7109375" style="1" customWidth="1"/>
    <col min="7" max="7" width="15.140625" style="1" customWidth="1"/>
    <col min="8" max="8" width="16.5703125" style="1" customWidth="1"/>
    <col min="9" max="9" width="16.85546875" customWidth="1"/>
    <col min="10" max="10" width="12.28515625" customWidth="1"/>
    <col min="11" max="11" width="10.5703125" bestFit="1" customWidth="1"/>
    <col min="12" max="12" width="42.85546875" customWidth="1"/>
  </cols>
  <sheetData>
    <row r="1" spans="1:9">
      <c r="A1" s="44"/>
      <c r="B1" s="45"/>
      <c r="C1" s="12"/>
      <c r="D1" s="11"/>
      <c r="E1" s="13"/>
      <c r="F1" s="13"/>
      <c r="G1" s="13"/>
      <c r="H1" s="13"/>
      <c r="I1" s="46"/>
    </row>
    <row r="2" spans="1:9">
      <c r="A2" s="40"/>
      <c r="B2" s="18" t="s">
        <v>19</v>
      </c>
      <c r="C2" s="42"/>
      <c r="D2" s="3"/>
      <c r="E2" s="4"/>
      <c r="F2" s="4"/>
      <c r="G2" s="4"/>
      <c r="H2" s="4"/>
      <c r="I2" s="9"/>
    </row>
    <row r="3" spans="1:9">
      <c r="A3" s="41"/>
      <c r="B3" s="18" t="s">
        <v>10</v>
      </c>
      <c r="C3" s="43"/>
      <c r="D3" s="5"/>
      <c r="E3" s="6"/>
      <c r="F3" s="6"/>
      <c r="G3" s="6"/>
      <c r="H3" s="6"/>
      <c r="I3" s="10"/>
    </row>
    <row r="4" spans="1:9">
      <c r="A4" s="14"/>
      <c r="B4" s="48"/>
      <c r="C4" s="49"/>
      <c r="D4" s="49"/>
      <c r="E4" s="49"/>
      <c r="F4" s="49"/>
      <c r="G4" s="49"/>
      <c r="H4" s="15"/>
      <c r="I4" s="16"/>
    </row>
    <row r="5" spans="1:9">
      <c r="A5" s="17"/>
      <c r="B5" s="18"/>
      <c r="C5" s="19"/>
      <c r="D5" s="18"/>
      <c r="E5" s="19" t="s">
        <v>7</v>
      </c>
      <c r="F5" s="19" t="s">
        <v>7</v>
      </c>
      <c r="G5" s="19" t="s">
        <v>16</v>
      </c>
      <c r="H5" s="19" t="s">
        <v>8</v>
      </c>
      <c r="I5" s="19" t="s">
        <v>8</v>
      </c>
    </row>
    <row r="6" spans="1:9">
      <c r="A6" s="17" t="s">
        <v>6</v>
      </c>
      <c r="B6" s="18" t="s">
        <v>5</v>
      </c>
      <c r="C6" s="19" t="s">
        <v>0</v>
      </c>
      <c r="D6" s="18" t="s">
        <v>1</v>
      </c>
      <c r="E6" s="20" t="s">
        <v>2</v>
      </c>
      <c r="F6" s="20" t="s">
        <v>3</v>
      </c>
      <c r="G6" s="21" t="s">
        <v>14</v>
      </c>
      <c r="H6" s="21" t="s">
        <v>6</v>
      </c>
      <c r="I6" s="21" t="s">
        <v>18</v>
      </c>
    </row>
    <row r="7" spans="1:9" ht="30">
      <c r="A7" s="22">
        <v>1</v>
      </c>
      <c r="B7" s="23" t="s">
        <v>25</v>
      </c>
      <c r="C7" s="24">
        <v>144</v>
      </c>
      <c r="D7" s="25" t="s">
        <v>11</v>
      </c>
      <c r="E7" s="26"/>
      <c r="F7" s="26">
        <v>2</v>
      </c>
      <c r="G7" s="26">
        <f>(F7+E7)</f>
        <v>2</v>
      </c>
      <c r="H7" s="26">
        <f>G7*C7</f>
        <v>288</v>
      </c>
      <c r="I7" s="27">
        <f>H7*1.3</f>
        <v>374.40000000000003</v>
      </c>
    </row>
    <row r="8" spans="1:9" ht="45">
      <c r="A8" s="28">
        <v>2</v>
      </c>
      <c r="B8" s="29" t="s">
        <v>24</v>
      </c>
      <c r="C8" s="47" t="s">
        <v>17</v>
      </c>
      <c r="D8" s="47"/>
      <c r="E8" s="30"/>
      <c r="F8" s="30">
        <v>100</v>
      </c>
      <c r="G8" s="30">
        <f t="shared" ref="G8:G15" si="0">(F8+E8)</f>
        <v>100</v>
      </c>
      <c r="H8" s="30">
        <f>G8</f>
        <v>100</v>
      </c>
      <c r="I8" s="31">
        <f t="shared" ref="I8:I19" si="1">H8*1.3</f>
        <v>130</v>
      </c>
    </row>
    <row r="9" spans="1:9">
      <c r="A9" s="28">
        <v>3</v>
      </c>
      <c r="B9" s="29" t="s">
        <v>30</v>
      </c>
      <c r="C9" s="32">
        <f>18+16</f>
        <v>34</v>
      </c>
      <c r="D9" s="33" t="s">
        <v>4</v>
      </c>
      <c r="E9" s="30"/>
      <c r="F9" s="30">
        <v>2.5</v>
      </c>
      <c r="G9" s="30">
        <f t="shared" si="0"/>
        <v>2.5</v>
      </c>
      <c r="H9" s="30">
        <f t="shared" ref="H9:H15" si="2">G9*C9</f>
        <v>85</v>
      </c>
      <c r="I9" s="31">
        <f t="shared" si="1"/>
        <v>110.5</v>
      </c>
    </row>
    <row r="10" spans="1:9" ht="30">
      <c r="A10" s="28">
        <v>4</v>
      </c>
      <c r="B10" s="34" t="s">
        <v>26</v>
      </c>
      <c r="C10" s="32">
        <v>144</v>
      </c>
      <c r="D10" s="33" t="s">
        <v>11</v>
      </c>
      <c r="E10" s="30"/>
      <c r="F10" s="30">
        <v>3</v>
      </c>
      <c r="G10" s="30">
        <f t="shared" si="0"/>
        <v>3</v>
      </c>
      <c r="H10" s="30">
        <f t="shared" si="2"/>
        <v>432</v>
      </c>
      <c r="I10" s="31">
        <f t="shared" si="1"/>
        <v>561.6</v>
      </c>
    </row>
    <row r="11" spans="1:9">
      <c r="A11" s="28">
        <v>5</v>
      </c>
      <c r="B11" s="35" t="s">
        <v>12</v>
      </c>
      <c r="C11" s="32">
        <f>18*5</f>
        <v>90</v>
      </c>
      <c r="D11" s="33" t="s">
        <v>4</v>
      </c>
      <c r="E11" s="30"/>
      <c r="F11" s="30">
        <v>1</v>
      </c>
      <c r="G11" s="30">
        <f t="shared" si="0"/>
        <v>1</v>
      </c>
      <c r="H11" s="30">
        <f t="shared" si="2"/>
        <v>90</v>
      </c>
      <c r="I11" s="31">
        <f t="shared" si="1"/>
        <v>117</v>
      </c>
    </row>
    <row r="12" spans="1:9" ht="30">
      <c r="A12" s="28">
        <v>6</v>
      </c>
      <c r="B12" s="29" t="s">
        <v>13</v>
      </c>
      <c r="C12" s="32">
        <v>7</v>
      </c>
      <c r="D12" s="33" t="s">
        <v>15</v>
      </c>
      <c r="E12" s="30"/>
      <c r="F12" s="30">
        <v>100</v>
      </c>
      <c r="G12" s="30">
        <f t="shared" si="0"/>
        <v>100</v>
      </c>
      <c r="H12" s="30">
        <f t="shared" si="2"/>
        <v>700</v>
      </c>
      <c r="I12" s="31">
        <f t="shared" si="1"/>
        <v>910</v>
      </c>
    </row>
    <row r="13" spans="1:9">
      <c r="A13" s="28">
        <v>7</v>
      </c>
      <c r="B13" s="33" t="s">
        <v>32</v>
      </c>
      <c r="C13" s="32">
        <f>5*18</f>
        <v>90</v>
      </c>
      <c r="D13" s="33" t="s">
        <v>4</v>
      </c>
      <c r="E13" s="30">
        <v>15</v>
      </c>
      <c r="F13" s="30">
        <v>5</v>
      </c>
      <c r="G13" s="30">
        <f t="shared" si="0"/>
        <v>20</v>
      </c>
      <c r="H13" s="30">
        <f t="shared" si="2"/>
        <v>1800</v>
      </c>
      <c r="I13" s="31">
        <f t="shared" si="1"/>
        <v>2340</v>
      </c>
    </row>
    <row r="14" spans="1:9" ht="38.25">
      <c r="A14" s="28">
        <v>8</v>
      </c>
      <c r="B14" s="36" t="s">
        <v>23</v>
      </c>
      <c r="C14" s="32">
        <v>144</v>
      </c>
      <c r="D14" s="33" t="s">
        <v>11</v>
      </c>
      <c r="E14" s="30">
        <v>135</v>
      </c>
      <c r="F14" s="30">
        <v>15</v>
      </c>
      <c r="G14" s="30">
        <f t="shared" si="0"/>
        <v>150</v>
      </c>
      <c r="H14" s="30">
        <f t="shared" si="2"/>
        <v>21600</v>
      </c>
      <c r="I14" s="31">
        <f t="shared" si="1"/>
        <v>28080</v>
      </c>
    </row>
    <row r="15" spans="1:9">
      <c r="A15" s="28">
        <v>9</v>
      </c>
      <c r="B15" s="33" t="s">
        <v>31</v>
      </c>
      <c r="C15" s="32">
        <v>18</v>
      </c>
      <c r="D15" s="33" t="s">
        <v>4</v>
      </c>
      <c r="E15" s="30">
        <v>20</v>
      </c>
      <c r="F15" s="30">
        <v>10</v>
      </c>
      <c r="G15" s="30">
        <f t="shared" si="0"/>
        <v>30</v>
      </c>
      <c r="H15" s="30">
        <f t="shared" si="2"/>
        <v>540</v>
      </c>
      <c r="I15" s="31">
        <f t="shared" si="1"/>
        <v>702</v>
      </c>
    </row>
    <row r="16" spans="1:9">
      <c r="A16" s="28"/>
      <c r="B16" s="29"/>
      <c r="C16" s="32"/>
      <c r="D16" s="33"/>
      <c r="E16" s="30"/>
      <c r="F16" s="30"/>
      <c r="G16" s="30"/>
      <c r="H16" s="30"/>
      <c r="I16" s="31"/>
    </row>
    <row r="17" spans="1:10" ht="45">
      <c r="A17" s="28">
        <v>11</v>
      </c>
      <c r="B17" s="29" t="s">
        <v>29</v>
      </c>
      <c r="C17" s="32">
        <v>12</v>
      </c>
      <c r="D17" s="33" t="s">
        <v>15</v>
      </c>
      <c r="E17" s="30">
        <v>80</v>
      </c>
      <c r="F17" s="30">
        <v>30</v>
      </c>
      <c r="G17" s="30">
        <f t="shared" ref="G17" si="3">(F17+E17)</f>
        <v>110</v>
      </c>
      <c r="H17" s="30">
        <f>G17*C17</f>
        <v>1320</v>
      </c>
      <c r="I17" s="31">
        <f t="shared" ref="I17" si="4">H17*1.3</f>
        <v>1716</v>
      </c>
    </row>
    <row r="18" spans="1:10" ht="45">
      <c r="A18" s="28">
        <v>12</v>
      </c>
      <c r="B18" s="29" t="s">
        <v>27</v>
      </c>
      <c r="C18" s="32">
        <v>144</v>
      </c>
      <c r="D18" s="33" t="s">
        <v>11</v>
      </c>
      <c r="E18" s="30">
        <v>2</v>
      </c>
      <c r="F18" s="30">
        <v>2</v>
      </c>
      <c r="G18" s="30">
        <f t="shared" ref="G18:G19" si="5">(F18+E18)</f>
        <v>4</v>
      </c>
      <c r="H18" s="30">
        <f t="shared" ref="H18:H19" si="6">G18*C18</f>
        <v>576</v>
      </c>
      <c r="I18" s="31">
        <f t="shared" si="1"/>
        <v>748.80000000000007</v>
      </c>
    </row>
    <row r="19" spans="1:10" ht="60">
      <c r="A19" s="28">
        <v>13</v>
      </c>
      <c r="B19" s="29" t="s">
        <v>20</v>
      </c>
      <c r="C19" s="32">
        <v>360</v>
      </c>
      <c r="D19" s="33" t="s">
        <v>11</v>
      </c>
      <c r="E19" s="30">
        <v>6</v>
      </c>
      <c r="F19" s="30">
        <v>4</v>
      </c>
      <c r="G19" s="30">
        <f t="shared" si="5"/>
        <v>10</v>
      </c>
      <c r="H19" s="30">
        <f t="shared" si="6"/>
        <v>3600</v>
      </c>
      <c r="I19" s="31">
        <f t="shared" si="1"/>
        <v>4680</v>
      </c>
    </row>
    <row r="20" spans="1:10">
      <c r="A20" s="28"/>
      <c r="B20" s="29" t="s">
        <v>28</v>
      </c>
      <c r="C20" s="32"/>
      <c r="D20" s="33"/>
      <c r="E20" s="30"/>
      <c r="F20" s="37"/>
      <c r="G20" s="37"/>
      <c r="H20" s="37"/>
      <c r="I20" s="38">
        <v>1529.7</v>
      </c>
      <c r="J20" s="8"/>
    </row>
    <row r="21" spans="1:10">
      <c r="A21" s="28"/>
      <c r="B21" s="33"/>
      <c r="C21" s="32"/>
      <c r="D21" s="33"/>
      <c r="E21" s="30"/>
      <c r="F21" s="51"/>
      <c r="G21" s="52"/>
      <c r="H21" s="39" t="s">
        <v>21</v>
      </c>
      <c r="I21" s="39" t="s">
        <v>22</v>
      </c>
    </row>
    <row r="22" spans="1:10">
      <c r="A22" s="28"/>
      <c r="B22" s="33"/>
      <c r="C22" s="32"/>
      <c r="D22" s="33"/>
      <c r="E22" s="30"/>
      <c r="F22" s="50" t="s">
        <v>9</v>
      </c>
      <c r="G22" s="50"/>
      <c r="H22" s="39">
        <f>SUM(H7:H19)</f>
        <v>31131</v>
      </c>
      <c r="I22" s="39">
        <f>SUM(I7:I20)</f>
        <v>42000</v>
      </c>
    </row>
    <row r="24" spans="1:10">
      <c r="B24" t="s">
        <v>33</v>
      </c>
    </row>
  </sheetData>
  <mergeCells count="4">
    <mergeCell ref="F21:G21"/>
    <mergeCell ref="F22:G22"/>
    <mergeCell ref="B4:G4"/>
    <mergeCell ref="C8:D8"/>
  </mergeCells>
  <pageMargins left="0.51181102362204722" right="0.51181102362204722" top="0.78740157480314965" bottom="0.78740157480314965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2016-04-18T19:52:48Z</cp:lastPrinted>
  <dcterms:created xsi:type="dcterms:W3CDTF">2016-04-08T17:15:40Z</dcterms:created>
  <dcterms:modified xsi:type="dcterms:W3CDTF">2016-05-25T18:29:04Z</dcterms:modified>
</cp:coreProperties>
</file>